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1.xml" ContentType="application/vnd.ms-office.chartstyle+xml"/>
  <Override PartName="/xl/charts/colors1.xml" ContentType="application/vnd.ms-office.chartcolorstyl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122"/>
  <workbookPr showInkAnnotation="0" autoCompressPictures="0"/>
  <bookViews>
    <workbookView xWindow="10620" yWindow="580" windowWidth="25600" windowHeight="16060" tabRatio="500"/>
  </bookViews>
  <sheets>
    <sheet name="OSW Strength Calculator" sheetId="1" r:id="rId1"/>
    <sheet name="Specific Actual Forces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6" i="1" l="1"/>
  <c r="G16" i="1"/>
  <c r="F15" i="1"/>
  <c r="G15" i="1"/>
  <c r="F14" i="1"/>
  <c r="G14" i="1"/>
  <c r="F13" i="1"/>
  <c r="G13" i="1"/>
  <c r="F12" i="1"/>
  <c r="G12" i="1"/>
  <c r="E16" i="1"/>
  <c r="E15" i="1"/>
  <c r="E14" i="1"/>
  <c r="C63" i="2"/>
  <c r="B63" i="2"/>
  <c r="C62" i="2"/>
  <c r="B62" i="2"/>
  <c r="C61" i="2"/>
  <c r="B61" i="2"/>
  <c r="C60" i="2"/>
  <c r="B60" i="2"/>
  <c r="C59" i="2"/>
  <c r="B59" i="2"/>
  <c r="C58" i="2"/>
  <c r="B58" i="2"/>
  <c r="C57" i="2"/>
  <c r="B57" i="2"/>
  <c r="C56" i="2"/>
  <c r="B56" i="2"/>
  <c r="C55" i="2"/>
  <c r="B55" i="2"/>
  <c r="C54" i="2"/>
  <c r="B54" i="2"/>
  <c r="C53" i="2"/>
  <c r="B53" i="2"/>
  <c r="C52" i="2"/>
  <c r="B52" i="2"/>
  <c r="C51" i="2"/>
  <c r="B51" i="2"/>
  <c r="C50" i="2"/>
  <c r="B50" i="2"/>
  <c r="C49" i="2"/>
  <c r="B49" i="2"/>
  <c r="C48" i="2"/>
  <c r="B48" i="2"/>
  <c r="C47" i="2"/>
  <c r="B47" i="2"/>
  <c r="C46" i="2"/>
  <c r="B46" i="2"/>
  <c r="C45" i="2"/>
  <c r="B45" i="2"/>
  <c r="C44" i="2"/>
  <c r="B44" i="2"/>
  <c r="C43" i="2"/>
  <c r="B43" i="2"/>
  <c r="C42" i="2"/>
  <c r="B42" i="2"/>
  <c r="C41" i="2"/>
  <c r="B41" i="2"/>
  <c r="C40" i="2"/>
  <c r="B40" i="2"/>
  <c r="C39" i="2"/>
  <c r="B39" i="2"/>
  <c r="C38" i="2"/>
  <c r="B38" i="2"/>
  <c r="C37" i="2"/>
  <c r="B37" i="2"/>
  <c r="C36" i="2"/>
  <c r="B36" i="2"/>
  <c r="C35" i="2"/>
  <c r="B35" i="2"/>
  <c r="C34" i="2"/>
  <c r="B34" i="2"/>
  <c r="C33" i="2"/>
  <c r="B33" i="2"/>
  <c r="C32" i="2"/>
  <c r="B32" i="2"/>
  <c r="C31" i="2"/>
  <c r="B31" i="2"/>
  <c r="C30" i="2"/>
  <c r="B30" i="2"/>
  <c r="C29" i="2"/>
  <c r="B29" i="2"/>
  <c r="C28" i="2"/>
  <c r="B28" i="2"/>
  <c r="C27" i="2"/>
  <c r="B27" i="2"/>
  <c r="C26" i="2"/>
  <c r="B26" i="2"/>
  <c r="C25" i="2"/>
  <c r="B25" i="2"/>
  <c r="C24" i="2"/>
  <c r="B24" i="2"/>
  <c r="C23" i="2"/>
  <c r="B23" i="2"/>
  <c r="C22" i="2"/>
  <c r="B22" i="2"/>
  <c r="C21" i="2"/>
  <c r="B21" i="2"/>
  <c r="C20" i="2"/>
  <c r="B20" i="2"/>
  <c r="C19" i="2"/>
  <c r="B19" i="2"/>
  <c r="C18" i="2"/>
  <c r="B18" i="2"/>
  <c r="C17" i="2"/>
  <c r="B17" i="2"/>
  <c r="C16" i="2"/>
  <c r="B16" i="2"/>
  <c r="C15" i="2"/>
  <c r="B15" i="2"/>
  <c r="C14" i="2"/>
  <c r="B14" i="2"/>
  <c r="C13" i="2"/>
  <c r="B13" i="2"/>
  <c r="C12" i="2"/>
  <c r="B12" i="2"/>
  <c r="C11" i="2"/>
  <c r="B11" i="2"/>
  <c r="C10" i="2"/>
  <c r="B10" i="2"/>
  <c r="C9" i="2"/>
  <c r="B9" i="2"/>
  <c r="C8" i="2"/>
  <c r="B8" i="2"/>
  <c r="C7" i="2"/>
  <c r="B7" i="2"/>
  <c r="C6" i="2"/>
  <c r="B6" i="2"/>
  <c r="C5" i="2"/>
  <c r="B5" i="2"/>
  <c r="C4" i="2"/>
  <c r="B4" i="2"/>
  <c r="C2" i="2"/>
  <c r="B2" i="2"/>
  <c r="E13" i="1"/>
  <c r="E12" i="1"/>
</calcChain>
</file>

<file path=xl/sharedStrings.xml><?xml version="1.0" encoding="utf-8"?>
<sst xmlns="http://schemas.openxmlformats.org/spreadsheetml/2006/main" count="23" uniqueCount="23">
  <si>
    <t>Simulated car's force at virtual wheel (Nm)</t>
  </si>
  <si>
    <t>Servo Information</t>
  </si>
  <si>
    <t>IONI PRO Maimum MMC Setting - 18A</t>
  </si>
  <si>
    <t>IONI PRO HC Maximum Amperage Setting - 25A</t>
  </si>
  <si>
    <t>Servo Torque Constant</t>
  </si>
  <si>
    <t>Maximum POS Amperage @ Peak Torque</t>
  </si>
  <si>
    <t>Servo Peak Torque (Nm)</t>
  </si>
  <si>
    <t>Granity Set Maximum Output (Nm)</t>
  </si>
  <si>
    <t>Granity MMC (amperage) Setting</t>
  </si>
  <si>
    <t>iRacing Force Strength Slider Setting</t>
  </si>
  <si>
    <t>MMos Max Force %</t>
  </si>
  <si>
    <t>Input your settings here:</t>
  </si>
  <si>
    <t>Specific Output Ratio ( .xxx:1 )</t>
  </si>
  <si>
    <t>None</t>
  </si>
  <si>
    <t>Select Main Servo :</t>
  </si>
  <si>
    <t>Select Comparison Servo :</t>
  </si>
  <si>
    <t>Mige 130ST-M10010 (small)</t>
  </si>
  <si>
    <t>Mige 130ST-M15015 (large)</t>
  </si>
  <si>
    <t>Main Servo Actual force at Wheel (Nm)</t>
  </si>
  <si>
    <t>Comparison Servo Actual force at wheel (Nm)</t>
  </si>
  <si>
    <t>Kollmorgen AKM54G</t>
  </si>
  <si>
    <t>Kollmorgen AKM53G</t>
  </si>
  <si>
    <t>Lenze MCS12H15L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</si>
</sst>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8"/>
      <color theme="1"/>
      <name val="Calibri"/>
      <scheme val="minor"/>
    </font>
    <font>
      <b/>
      <sz val="16"/>
      <color theme="1"/>
      <name val="Calibri"/>
      <scheme val="minor"/>
    </font>
    <font>
      <sz val="12"/>
      <color rgb="FF006100"/>
      <name val="Calibri"/>
      <family val="2"/>
      <scheme val="minor"/>
    </font>
    <font>
      <b/>
      <sz val="12"/>
      <color rgb="FFFA7D00"/>
      <name val="Calibri"/>
      <family val="2"/>
      <scheme val="minor"/>
    </font>
    <font>
      <b/>
      <sz val="12"/>
      <color theme="5"/>
      <name val="Calibri"/>
      <scheme val="minor"/>
    </font>
    <font>
      <sz val="12"/>
      <color theme="0"/>
      <name val="Calibri"/>
      <family val="2"/>
      <scheme val="minor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134">
    <xf numFmtId="0" fontId="0" fillId="0" borderId="0"/>
    <xf numFmtId="0" fontId="1" fillId="2" borderId="1" applyNumberFormat="0" applyFont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2" applyNumberFormat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49" fontId="0" fillId="0" borderId="0" xfId="0" applyNumberFormat="1" applyAlignment="1">
      <alignment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 wrapText="1"/>
    </xf>
    <xf numFmtId="49" fontId="0" fillId="0" borderId="0" xfId="0" applyNumberFormat="1" applyAlignment="1">
      <alignment horizontal="center" vertical="top" wrapText="1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vertical="top"/>
    </xf>
    <xf numFmtId="0" fontId="2" fillId="0" borderId="0" xfId="0" applyFont="1"/>
    <xf numFmtId="49" fontId="0" fillId="0" borderId="0" xfId="0" applyNumberFormat="1" applyFont="1" applyAlignment="1">
      <alignment wrapText="1"/>
    </xf>
    <xf numFmtId="0" fontId="0" fillId="0" borderId="0" xfId="0" applyFont="1"/>
    <xf numFmtId="0" fontId="6" fillId="0" borderId="0" xfId="0" applyFont="1" applyAlignment="1">
      <alignment vertical="top"/>
    </xf>
    <xf numFmtId="0" fontId="0" fillId="2" borderId="1" xfId="1" applyFont="1" applyProtection="1">
      <protection locked="0"/>
    </xf>
    <xf numFmtId="9" fontId="0" fillId="2" borderId="1" xfId="1" applyNumberFormat="1" applyFont="1" applyProtection="1">
      <protection locked="0"/>
    </xf>
    <xf numFmtId="2" fontId="7" fillId="3" borderId="0" xfId="70" applyNumberFormat="1"/>
    <xf numFmtId="164" fontId="9" fillId="0" borderId="0" xfId="71" applyNumberFormat="1" applyFont="1" applyFill="1" applyBorder="1"/>
    <xf numFmtId="0" fontId="2" fillId="0" borderId="0" xfId="0" applyNumberFormat="1" applyFont="1" applyAlignment="1">
      <alignment horizontal="center" vertical="top" wrapText="1"/>
    </xf>
    <xf numFmtId="0" fontId="0" fillId="0" borderId="0" xfId="0" applyAlignment="1">
      <alignment vertical="top"/>
    </xf>
    <xf numFmtId="0" fontId="10" fillId="0" borderId="0" xfId="0" applyFont="1" applyAlignment="1"/>
    <xf numFmtId="0" fontId="0" fillId="0" borderId="0" xfId="0" applyAlignment="1">
      <alignment horizontal="left"/>
    </xf>
    <xf numFmtId="0" fontId="11" fillId="0" borderId="0" xfId="0" applyFont="1" applyAlignment="1">
      <alignment vertical="top"/>
    </xf>
    <xf numFmtId="0" fontId="0" fillId="0" borderId="0" xfId="0" applyAlignment="1">
      <alignment horizontal="center" wrapText="1"/>
    </xf>
    <xf numFmtId="0" fontId="10" fillId="0" borderId="0" xfId="0" applyFont="1"/>
    <xf numFmtId="0" fontId="0" fillId="0" borderId="0" xfId="0" applyAlignment="1">
      <alignment horizontal="center"/>
    </xf>
    <xf numFmtId="0" fontId="11" fillId="0" borderId="0" xfId="0" applyFont="1" applyAlignment="1">
      <alignment horizontal="center" vertical="top"/>
    </xf>
    <xf numFmtId="0" fontId="2" fillId="0" borderId="0" xfId="0" applyNumberFormat="1" applyFont="1" applyAlignment="1">
      <alignment horizontal="center" vertical="top" wrapTex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/>
    <xf numFmtId="0" fontId="0" fillId="0" borderId="0" xfId="0" applyFont="1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top" wrapText="1"/>
    </xf>
  </cellXfs>
  <cellStyles count="134">
    <cellStyle name="Calculation" xfId="71" builtinId="22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Good" xfId="70" builtinId="26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Normal" xfId="0" builtinId="0"/>
    <cellStyle name="Note" xfId="1" builtinId="1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7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Actual Telemetry Force (Nm)</a:t>
            </a:r>
            <a:r>
              <a:rPr lang="en-US" baseline="0"/>
              <a:t> </a:t>
            </a:r>
            <a:r>
              <a:rPr lang="en-US"/>
              <a:t>vs. OSW</a:t>
            </a:r>
            <a:r>
              <a:rPr lang="en-US" baseline="0"/>
              <a:t> Output Force (Nm)</a:t>
            </a:r>
            <a:endParaRPr lang="en-US"/>
          </a:p>
        </c:rich>
      </c:tx>
      <c:layout>
        <c:manualLayout>
          <c:xMode val="edge"/>
          <c:yMode val="edge"/>
          <c:x val="0.32568058739493"/>
          <c:y val="0.0169082125603865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292601347866451"/>
          <c:y val="0.08168995600902"/>
          <c:w val="0.94886867343217"/>
          <c:h val="0.785962256478504"/>
        </c:manualLayout>
      </c:layout>
      <c:lineChart>
        <c:grouping val="standard"/>
        <c:varyColors val="0"/>
        <c:ser>
          <c:idx val="0"/>
          <c:order val="0"/>
          <c:tx>
            <c:strRef>
              <c:f>'Specific Actual Forces'!$A$1</c:f>
              <c:strCache>
                <c:ptCount val="1"/>
                <c:pt idx="0">
                  <c:v>Simulated car's force at virtual wheel (Nm)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'Specific Actual Forces'!$A$4:$A$63</c:f>
              <c:numCache>
                <c:formatCode>General</c:formatCode>
                <c:ptCount val="60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  <c:pt idx="36">
                  <c:v>37.0</c:v>
                </c:pt>
                <c:pt idx="37">
                  <c:v>38.0</c:v>
                </c:pt>
                <c:pt idx="38">
                  <c:v>39.0</c:v>
                </c:pt>
                <c:pt idx="39">
                  <c:v>40.0</c:v>
                </c:pt>
                <c:pt idx="40">
                  <c:v>41.0</c:v>
                </c:pt>
                <c:pt idx="41">
                  <c:v>42.0</c:v>
                </c:pt>
                <c:pt idx="42">
                  <c:v>43.0</c:v>
                </c:pt>
                <c:pt idx="43">
                  <c:v>44.0</c:v>
                </c:pt>
                <c:pt idx="44">
                  <c:v>45.0</c:v>
                </c:pt>
                <c:pt idx="45">
                  <c:v>46.0</c:v>
                </c:pt>
                <c:pt idx="46">
                  <c:v>47.0</c:v>
                </c:pt>
                <c:pt idx="47">
                  <c:v>48.0</c:v>
                </c:pt>
                <c:pt idx="48">
                  <c:v>49.0</c:v>
                </c:pt>
                <c:pt idx="49">
                  <c:v>50.0</c:v>
                </c:pt>
                <c:pt idx="50">
                  <c:v>51.0</c:v>
                </c:pt>
                <c:pt idx="51">
                  <c:v>52.0</c:v>
                </c:pt>
                <c:pt idx="52">
                  <c:v>53.0</c:v>
                </c:pt>
                <c:pt idx="53">
                  <c:v>54.0</c:v>
                </c:pt>
                <c:pt idx="54">
                  <c:v>55.0</c:v>
                </c:pt>
                <c:pt idx="55">
                  <c:v>56.0</c:v>
                </c:pt>
                <c:pt idx="56">
                  <c:v>57.0</c:v>
                </c:pt>
                <c:pt idx="57">
                  <c:v>58.0</c:v>
                </c:pt>
                <c:pt idx="58">
                  <c:v>59.0</c:v>
                </c:pt>
                <c:pt idx="59">
                  <c:v>60.0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'Specific Actual Forces'!$B$2</c:f>
              <c:strCache>
                <c:ptCount val="1"/>
                <c:pt idx="0">
                  <c:v>Mige 130ST-M10010 (small)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'Specific Actual Forces'!$B$4:$B$63</c:f>
              <c:numCache>
                <c:formatCode>0.00</c:formatCode>
                <c:ptCount val="60"/>
                <c:pt idx="0">
                  <c:v>1.000282845424975</c:v>
                </c:pt>
                <c:pt idx="1">
                  <c:v>2.000565690849951</c:v>
                </c:pt>
                <c:pt idx="2">
                  <c:v>3.000848536274926</c:v>
                </c:pt>
                <c:pt idx="3">
                  <c:v>4.001131381699901</c:v>
                </c:pt>
                <c:pt idx="4">
                  <c:v>5.001414227124876</c:v>
                </c:pt>
                <c:pt idx="5">
                  <c:v>6.001697072549851</c:v>
                </c:pt>
                <c:pt idx="6">
                  <c:v>7.001979917974827</c:v>
                </c:pt>
                <c:pt idx="7">
                  <c:v>8.002262763399802</c:v>
                </c:pt>
                <c:pt idx="8">
                  <c:v>9.002545608824776</c:v>
                </c:pt>
                <c:pt idx="9">
                  <c:v>10.00282845424975</c:v>
                </c:pt>
                <c:pt idx="10">
                  <c:v>11.00311129967473</c:v>
                </c:pt>
                <c:pt idx="11">
                  <c:v>12.0033941450997</c:v>
                </c:pt>
                <c:pt idx="12">
                  <c:v>13.00367699052468</c:v>
                </c:pt>
                <c:pt idx="13">
                  <c:v>14.00395983594965</c:v>
                </c:pt>
                <c:pt idx="14">
                  <c:v>15.00424268137463</c:v>
                </c:pt>
                <c:pt idx="15">
                  <c:v>16.0045255267996</c:v>
                </c:pt>
                <c:pt idx="16">
                  <c:v>17.00480837222458</c:v>
                </c:pt>
                <c:pt idx="17">
                  <c:v>18.00509121764955</c:v>
                </c:pt>
                <c:pt idx="18">
                  <c:v>19.00537406307453</c:v>
                </c:pt>
                <c:pt idx="19">
                  <c:v>20.0056569084995</c:v>
                </c:pt>
                <c:pt idx="20">
                  <c:v>20.00565690849951</c:v>
                </c:pt>
                <c:pt idx="21">
                  <c:v>20.00565690849951</c:v>
                </c:pt>
                <c:pt idx="22">
                  <c:v>20.00565690849951</c:v>
                </c:pt>
                <c:pt idx="23">
                  <c:v>20.00565690849951</c:v>
                </c:pt>
                <c:pt idx="24">
                  <c:v>20.00565690849951</c:v>
                </c:pt>
                <c:pt idx="25">
                  <c:v>20.00565690849951</c:v>
                </c:pt>
                <c:pt idx="26">
                  <c:v>20.00565690849951</c:v>
                </c:pt>
                <c:pt idx="27">
                  <c:v>20.00565690849951</c:v>
                </c:pt>
                <c:pt idx="28">
                  <c:v>20.00565690849951</c:v>
                </c:pt>
                <c:pt idx="29">
                  <c:v>20.00565690849951</c:v>
                </c:pt>
                <c:pt idx="30">
                  <c:v>20.00565690849951</c:v>
                </c:pt>
                <c:pt idx="31">
                  <c:v>20.00565690849951</c:v>
                </c:pt>
                <c:pt idx="32">
                  <c:v>20.00565690849951</c:v>
                </c:pt>
                <c:pt idx="33">
                  <c:v>20.00565690849951</c:v>
                </c:pt>
                <c:pt idx="34">
                  <c:v>20.00565690849951</c:v>
                </c:pt>
                <c:pt idx="35">
                  <c:v>20.00565690849951</c:v>
                </c:pt>
                <c:pt idx="36">
                  <c:v>20.00565690849951</c:v>
                </c:pt>
                <c:pt idx="37">
                  <c:v>20.00565690849951</c:v>
                </c:pt>
                <c:pt idx="38">
                  <c:v>20.00565690849951</c:v>
                </c:pt>
                <c:pt idx="39">
                  <c:v>20.00565690849951</c:v>
                </c:pt>
                <c:pt idx="40">
                  <c:v>20.00565690849951</c:v>
                </c:pt>
                <c:pt idx="41">
                  <c:v>20.00565690849951</c:v>
                </c:pt>
                <c:pt idx="42">
                  <c:v>20.00565690849951</c:v>
                </c:pt>
                <c:pt idx="43">
                  <c:v>20.00565690849951</c:v>
                </c:pt>
                <c:pt idx="44">
                  <c:v>20.00565690849951</c:v>
                </c:pt>
                <c:pt idx="45">
                  <c:v>20.00565690849951</c:v>
                </c:pt>
                <c:pt idx="46">
                  <c:v>20.00565690849951</c:v>
                </c:pt>
                <c:pt idx="47">
                  <c:v>20.00565690849951</c:v>
                </c:pt>
                <c:pt idx="48">
                  <c:v>20.00565690849951</c:v>
                </c:pt>
                <c:pt idx="49">
                  <c:v>20.00565690849951</c:v>
                </c:pt>
                <c:pt idx="50">
                  <c:v>20.00565690849951</c:v>
                </c:pt>
                <c:pt idx="51">
                  <c:v>20.00565690849951</c:v>
                </c:pt>
                <c:pt idx="52">
                  <c:v>20.00565690849951</c:v>
                </c:pt>
                <c:pt idx="53">
                  <c:v>20.00565690849951</c:v>
                </c:pt>
                <c:pt idx="54">
                  <c:v>20.00565690849951</c:v>
                </c:pt>
                <c:pt idx="55">
                  <c:v>20.00565690849951</c:v>
                </c:pt>
                <c:pt idx="56">
                  <c:v>20.00565690849951</c:v>
                </c:pt>
                <c:pt idx="57">
                  <c:v>20.00565690849951</c:v>
                </c:pt>
                <c:pt idx="58">
                  <c:v>20.00565690849951</c:v>
                </c:pt>
                <c:pt idx="59">
                  <c:v>20.00565690849951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'Specific Actual Forces'!$C$2</c:f>
              <c:strCache>
                <c:ptCount val="1"/>
                <c:pt idx="0">
                  <c:v>None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'Specific Actual Forces'!$C$4:$C$63</c:f>
              <c:numCache>
                <c:formatCode>0.00</c:formatCode>
                <c:ptCount val="60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  <c:pt idx="36">
                  <c:v>0.0</c:v>
                </c:pt>
                <c:pt idx="37">
                  <c:v>0.0</c:v>
                </c:pt>
                <c:pt idx="38">
                  <c:v>0.0</c:v>
                </c:pt>
                <c:pt idx="39">
                  <c:v>0.0</c:v>
                </c:pt>
                <c:pt idx="40">
                  <c:v>0.0</c:v>
                </c:pt>
                <c:pt idx="41">
                  <c:v>0.0</c:v>
                </c:pt>
                <c:pt idx="42">
                  <c:v>0.0</c:v>
                </c:pt>
                <c:pt idx="43">
                  <c:v>0.0</c:v>
                </c:pt>
                <c:pt idx="44">
                  <c:v>0.0</c:v>
                </c:pt>
                <c:pt idx="45">
                  <c:v>0.0</c:v>
                </c:pt>
                <c:pt idx="46">
                  <c:v>0.0</c:v>
                </c:pt>
                <c:pt idx="47">
                  <c:v>0.0</c:v>
                </c:pt>
                <c:pt idx="48">
                  <c:v>0.0</c:v>
                </c:pt>
                <c:pt idx="49">
                  <c:v>0.0</c:v>
                </c:pt>
                <c:pt idx="50">
                  <c:v>0.0</c:v>
                </c:pt>
                <c:pt idx="51">
                  <c:v>0.0</c:v>
                </c:pt>
                <c:pt idx="52">
                  <c:v>0.0</c:v>
                </c:pt>
                <c:pt idx="53">
                  <c:v>0.0</c:v>
                </c:pt>
                <c:pt idx="54">
                  <c:v>0.0</c:v>
                </c:pt>
                <c:pt idx="55">
                  <c:v>0.0</c:v>
                </c:pt>
                <c:pt idx="56">
                  <c:v>0.0</c:v>
                </c:pt>
                <c:pt idx="57">
                  <c:v>0.0</c:v>
                </c:pt>
                <c:pt idx="58">
                  <c:v>0.0</c:v>
                </c:pt>
                <c:pt idx="59">
                  <c:v>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1668392"/>
        <c:axId val="-2141662760"/>
      </c:lineChart>
      <c:catAx>
        <c:axId val="-21416683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41662760"/>
        <c:crosses val="autoZero"/>
        <c:auto val="1"/>
        <c:lblAlgn val="ctr"/>
        <c:lblOffset val="100"/>
        <c:noMultiLvlLbl val="0"/>
      </c:catAx>
      <c:valAx>
        <c:axId val="-2141662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41668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83" dropStyle="combo" dx="16" fmlaLink="$G$7" fmlaRange="$B$11:$B$16" sel="2" val="0"/>
</file>

<file path=xl/ctrlProps/ctrlProp2.xml><?xml version="1.0" encoding="utf-8"?>
<formControlPr xmlns="http://schemas.microsoft.com/office/spreadsheetml/2009/9/main" objectType="Drop" dropLines="83" dropStyle="combo" dx="16" fmlaLink="$H$7" fmlaRange="$B$11:$B$16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22</xdr:row>
      <xdr:rowOff>152400</xdr:rowOff>
    </xdr:from>
    <xdr:to>
      <xdr:col>10</xdr:col>
      <xdr:colOff>635000</xdr:colOff>
      <xdr:row>50</xdr:row>
      <xdr:rowOff>76200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2882900</xdr:colOff>
          <xdr:row>20</xdr:row>
          <xdr:rowOff>0</xdr:rowOff>
        </xdr:from>
        <xdr:to>
          <xdr:col>4</xdr:col>
          <xdr:colOff>0</xdr:colOff>
          <xdr:row>20</xdr:row>
          <xdr:rowOff>241300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</xdr:row>
          <xdr:rowOff>0</xdr:rowOff>
        </xdr:from>
        <xdr:to>
          <xdr:col>7</xdr:col>
          <xdr:colOff>0</xdr:colOff>
          <xdr:row>20</xdr:row>
          <xdr:rowOff>241300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4" Type="http://schemas.openxmlformats.org/officeDocument/2006/relationships/ctrlProp" Target="../ctrlProps/ctrlProp2.xml"/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63"/>
  <sheetViews>
    <sheetView tabSelected="1" showRuler="0" workbookViewId="0">
      <selection activeCell="D4" sqref="D4"/>
    </sheetView>
  </sheetViews>
  <sheetFormatPr baseColWidth="10" defaultRowHeight="15" x14ac:dyDescent="0"/>
  <cols>
    <col min="1" max="1" width="9.33203125" customWidth="1"/>
    <col min="2" max="2" width="38" customWidth="1"/>
    <col min="3" max="7" width="15.1640625" customWidth="1"/>
  </cols>
  <sheetData>
    <row r="1" spans="1:8" s="7" customFormat="1">
      <c r="A1" s="6"/>
    </row>
    <row r="2" spans="1:8" ht="25" customHeight="1">
      <c r="A2" s="1"/>
      <c r="B2" s="11" t="s">
        <v>11</v>
      </c>
    </row>
    <row r="3" spans="1:8" s="10" customFormat="1">
      <c r="A3" s="9"/>
      <c r="B3" s="10" t="s">
        <v>9</v>
      </c>
      <c r="C3" s="12">
        <v>20</v>
      </c>
      <c r="E3" s="8" t="s">
        <v>2</v>
      </c>
    </row>
    <row r="4" spans="1:8" s="10" customFormat="1">
      <c r="B4" s="10" t="s">
        <v>8</v>
      </c>
      <c r="C4" s="12">
        <v>12.86</v>
      </c>
      <c r="E4" s="8" t="s">
        <v>3</v>
      </c>
    </row>
    <row r="5" spans="1:8" s="10" customFormat="1">
      <c r="B5" s="10" t="s">
        <v>10</v>
      </c>
      <c r="C5" s="13">
        <v>1</v>
      </c>
    </row>
    <row r="7" spans="1:8">
      <c r="B7" s="22">
        <v>1</v>
      </c>
      <c r="C7" s="22">
        <v>2</v>
      </c>
      <c r="D7" s="22">
        <v>3</v>
      </c>
      <c r="E7" s="22">
        <v>4</v>
      </c>
      <c r="F7" s="22">
        <v>5</v>
      </c>
      <c r="G7" s="22">
        <v>2</v>
      </c>
      <c r="H7" s="22">
        <v>1</v>
      </c>
    </row>
    <row r="8" spans="1:8">
      <c r="B8" s="26" t="s">
        <v>1</v>
      </c>
      <c r="C8" s="29" t="s">
        <v>6</v>
      </c>
      <c r="D8" s="31" t="s">
        <v>4</v>
      </c>
      <c r="E8" s="31" t="s">
        <v>5</v>
      </c>
      <c r="F8" s="31" t="s">
        <v>7</v>
      </c>
      <c r="G8" s="25" t="s">
        <v>12</v>
      </c>
    </row>
    <row r="9" spans="1:8">
      <c r="B9" s="27"/>
      <c r="C9" s="29"/>
      <c r="D9" s="31"/>
      <c r="E9" s="30"/>
      <c r="F9" s="30"/>
      <c r="G9" s="25"/>
    </row>
    <row r="10" spans="1:8" ht="22" customHeight="1">
      <c r="B10" s="28"/>
      <c r="C10" s="30"/>
      <c r="D10" s="30"/>
      <c r="E10" s="30"/>
      <c r="F10" s="30"/>
      <c r="G10" s="25"/>
    </row>
    <row r="11" spans="1:8">
      <c r="B11" s="18" t="s">
        <v>13</v>
      </c>
      <c r="C11" s="17"/>
      <c r="D11" s="17"/>
      <c r="E11" s="17"/>
      <c r="F11" s="17"/>
      <c r="G11" s="16"/>
    </row>
    <row r="12" spans="1:8" ht="15" customHeight="1">
      <c r="B12" t="s">
        <v>16</v>
      </c>
      <c r="C12" s="2">
        <v>20</v>
      </c>
      <c r="D12" s="2">
        <v>2.2000000000000002</v>
      </c>
      <c r="E12" s="3">
        <f>(C12*1.4142)/D12</f>
        <v>12.856363636363636</v>
      </c>
      <c r="F12" s="14">
        <f>(C4/1.4142)*D12</f>
        <v>20.005656908499507</v>
      </c>
      <c r="G12" s="15">
        <f>($F$12*C5)/$C$3</f>
        <v>1.0002828454249753</v>
      </c>
    </row>
    <row r="13" spans="1:8">
      <c r="B13" t="s">
        <v>17</v>
      </c>
      <c r="C13" s="2">
        <v>30</v>
      </c>
      <c r="D13" s="2">
        <v>1.58</v>
      </c>
      <c r="E13" s="3">
        <f>(C13*1.4142)/D13</f>
        <v>26.851898734177212</v>
      </c>
      <c r="F13" s="14">
        <f>(C4/1.4142)*D13</f>
        <v>14.367699052467827</v>
      </c>
      <c r="G13" s="15">
        <f>($F$13*C5)/$C$3</f>
        <v>0.71838495262339142</v>
      </c>
    </row>
    <row r="14" spans="1:8" ht="15" customHeight="1">
      <c r="B14" t="s">
        <v>20</v>
      </c>
      <c r="C14" s="2">
        <v>37.799999999999997</v>
      </c>
      <c r="D14" s="2">
        <v>2.88</v>
      </c>
      <c r="E14" s="3">
        <f>(C14*1.4142)/D14</f>
        <v>18.561374999999998</v>
      </c>
      <c r="F14" s="14">
        <f>(C4/1.4142)*D14</f>
        <v>26.189223589308444</v>
      </c>
      <c r="G14" s="15">
        <f>($F$14*C5)/$C$3</f>
        <v>1.3094611794654223</v>
      </c>
    </row>
    <row r="15" spans="1:8" ht="15" customHeight="1">
      <c r="B15" t="s">
        <v>21</v>
      </c>
      <c r="C15" s="2">
        <v>29.7</v>
      </c>
      <c r="D15" s="2">
        <v>2.39</v>
      </c>
      <c r="E15" s="3">
        <f>(C15*1.4142)/D15</f>
        <v>17.573949790794977</v>
      </c>
      <c r="F15" s="14">
        <f>(C4/1.4142)*D15</f>
        <v>21.733418186960829</v>
      </c>
      <c r="G15" s="15">
        <f>($F$15*C5)/$C$3</f>
        <v>1.0866709093480416</v>
      </c>
    </row>
    <row r="16" spans="1:8">
      <c r="B16" t="s">
        <v>22</v>
      </c>
      <c r="C16" s="2">
        <v>29</v>
      </c>
      <c r="D16" s="2">
        <v>1.4</v>
      </c>
      <c r="E16" s="3">
        <f>(C16*1.4142)/D16</f>
        <v>29.294142857142855</v>
      </c>
      <c r="F16" s="14">
        <f>(C4/1.4142)*D16</f>
        <v>12.730872578136049</v>
      </c>
      <c r="G16" s="15">
        <f>($F$16*C5)/$C$3</f>
        <v>0.63654362890680249</v>
      </c>
    </row>
    <row r="20" spans="2:7" ht="22" customHeight="1">
      <c r="B20" s="19"/>
      <c r="C20" s="24" t="s">
        <v>14</v>
      </c>
      <c r="D20" s="24"/>
      <c r="E20" s="20"/>
      <c r="F20" s="24" t="s">
        <v>15</v>
      </c>
      <c r="G20" s="24"/>
    </row>
    <row r="21" spans="2:7" ht="26" customHeight="1">
      <c r="C21" s="23"/>
      <c r="D21" s="23"/>
      <c r="F21" s="23"/>
      <c r="G21" s="23"/>
    </row>
    <row r="63" spans="3:3">
      <c r="C63" s="21"/>
    </row>
  </sheetData>
  <mergeCells count="10">
    <mergeCell ref="C21:D21"/>
    <mergeCell ref="F21:G21"/>
    <mergeCell ref="C20:D20"/>
    <mergeCell ref="G8:G10"/>
    <mergeCell ref="B8:B10"/>
    <mergeCell ref="C8:C10"/>
    <mergeCell ref="D8:D10"/>
    <mergeCell ref="E8:E10"/>
    <mergeCell ref="F8:F10"/>
    <mergeCell ref="F20:G20"/>
  </mergeCells>
  <conditionalFormatting sqref="F12">
    <cfRule type="expression" dxfId="5" priority="4">
      <formula>$F$12 &gt; ($C$12*1.0025)</formula>
    </cfRule>
    <cfRule type="expression" dxfId="4" priority="8">
      <formula>$F$12 &gt; ($C$12*1.0025)</formula>
    </cfRule>
  </conditionalFormatting>
  <conditionalFormatting sqref="F13">
    <cfRule type="expression" dxfId="3" priority="7">
      <formula>$F$13 &gt; ($C$13*1.0025)</formula>
    </cfRule>
  </conditionalFormatting>
  <conditionalFormatting sqref="F14">
    <cfRule type="expression" dxfId="2" priority="3">
      <formula>$F$14 &gt; ($C$14*1.0025)</formula>
    </cfRule>
  </conditionalFormatting>
  <conditionalFormatting sqref="F15">
    <cfRule type="expression" dxfId="1" priority="2">
      <formula>$F$15 &gt; ($C$15*1.0025)</formula>
    </cfRule>
  </conditionalFormatting>
  <conditionalFormatting sqref="F16">
    <cfRule type="expression" dxfId="0" priority="1">
      <formula>$F$16 &gt; ($C$16*1.0025)</formula>
    </cfRule>
  </conditionalFormatting>
  <pageMargins left="0.7" right="0.7" top="0.75" bottom="0.75" header="0.3" footer="0.3"/>
  <pageSetup orientation="portrait" horizontalDpi="4294967292" verticalDpi="429496729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Drop Down 1">
              <controlPr defaultSize="0" autoLine="0" autoPict="0">
                <anchor moveWithCells="1">
                  <from>
                    <xdr:col>1</xdr:col>
                    <xdr:colOff>2882900</xdr:colOff>
                    <xdr:row>20</xdr:row>
                    <xdr:rowOff>0</xdr:rowOff>
                  </from>
                  <to>
                    <xdr:col>4</xdr:col>
                    <xdr:colOff>0</xdr:colOff>
                    <xdr:row>20</xdr:row>
                    <xdr:rowOff>241300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5</xdr:col>
                    <xdr:colOff>0</xdr:colOff>
                    <xdr:row>20</xdr:row>
                    <xdr:rowOff>0</xdr:rowOff>
                  </from>
                  <to>
                    <xdr:col>7</xdr:col>
                    <xdr:colOff>0</xdr:colOff>
                    <xdr:row>20</xdr:row>
                    <xdr:rowOff>241300</xdr:rowOff>
                  </to>
                </anchor>
              </controlPr>
            </control>
          </mc:Choice>
          <mc:Fallback/>
        </mc:AlternateContent>
      </controls>
    </mc:Choice>
    <mc:Fallback/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showRuler="0" workbookViewId="0">
      <selection activeCell="E23" sqref="E23"/>
    </sheetView>
  </sheetViews>
  <sheetFormatPr baseColWidth="10" defaultRowHeight="15" x14ac:dyDescent="0"/>
  <cols>
    <col min="1" max="1" width="16.6640625" style="2" customWidth="1"/>
    <col min="2" max="3" width="35.1640625" style="2" customWidth="1"/>
    <col min="7" max="7" width="11.83203125" bestFit="1" customWidth="1"/>
  </cols>
  <sheetData>
    <row r="1" spans="1:3" ht="45">
      <c r="A1" s="5" t="s">
        <v>0</v>
      </c>
      <c r="B1" s="5" t="s">
        <v>18</v>
      </c>
      <c r="C1" s="5" t="s">
        <v>19</v>
      </c>
    </row>
    <row r="2" spans="1:3" s="21" customFormat="1" ht="13" customHeight="1">
      <c r="B2" s="21" t="str">
        <f>INDEX('OSW Strength Calculator'!$B$11:'OSW Strength Calculator'!$F$13,'OSW Strength Calculator'!$G$7,'OSW Strength Calculator'!$B$7)</f>
        <v>Mige 130ST-M10010 (small)</v>
      </c>
      <c r="C2" s="21" t="str">
        <f>INDEX('OSW Strength Calculator'!$B$11:'OSW Strength Calculator'!$F$13,'OSW Strength Calculator'!$H$7,'OSW Strength Calculator'!$B$7)</f>
        <v>None</v>
      </c>
    </row>
    <row r="3" spans="1:3">
      <c r="A3" s="4"/>
      <c r="B3" s="4"/>
      <c r="C3" s="4"/>
    </row>
    <row r="4" spans="1:3">
      <c r="A4" s="2">
        <v>1</v>
      </c>
      <c r="B4" s="3">
        <f>MIN((((('OSW Strength Calculator'!$C$4/1.4142)*INDEX('OSW Strength Calculator'!$B$11:'OSW Strength Calculator'!$F$18,'OSW Strength Calculator'!$G$7,'OSW Strength Calculator'!$D$7))/'OSW Strength Calculator'!$C$3)* A4)*'OSW Strength Calculator'!$C$5, INDEX('OSW Strength Calculator'!$B$11:'OSW Strength Calculator'!$F$18,'OSW Strength Calculator'!$G$7,'OSW Strength Calculator'!$F$7) * 'OSW Strength Calculator'!$C$5)</f>
        <v>1.0002828454249753</v>
      </c>
      <c r="C4" s="3">
        <f>MIN((((('OSW Strength Calculator'!$C$4/1.4142)*INDEX('OSW Strength Calculator'!$B$11:'OSW Strength Calculator'!$F$18,'OSW Strength Calculator'!$H$7,'OSW Strength Calculator'!$D$7))/'OSW Strength Calculator'!$C$3)* A4)*'OSW Strength Calculator'!$C$5, INDEX('OSW Strength Calculator'!$B$11:'OSW Strength Calculator'!$F$18,'OSW Strength Calculator'!$H$7,'OSW Strength Calculator'!$F$7) * 'OSW Strength Calculator'!$C$5)</f>
        <v>0</v>
      </c>
    </row>
    <row r="5" spans="1:3">
      <c r="A5" s="2">
        <v>2</v>
      </c>
      <c r="B5" s="3">
        <f>MIN((((('OSW Strength Calculator'!$C$4/1.4142)*INDEX('OSW Strength Calculator'!$B$11:'OSW Strength Calculator'!$F$18,'OSW Strength Calculator'!$G$7,'OSW Strength Calculator'!$D$7))/'OSW Strength Calculator'!$C$3)* A5)*'OSW Strength Calculator'!$C$5, INDEX('OSW Strength Calculator'!$B$11:'OSW Strength Calculator'!$F$18,'OSW Strength Calculator'!$G$7,'OSW Strength Calculator'!$F$7) * 'OSW Strength Calculator'!$C$5)</f>
        <v>2.0005656908499505</v>
      </c>
      <c r="C5" s="3">
        <f>MIN((((('OSW Strength Calculator'!$C$4/1.4142)*INDEX('OSW Strength Calculator'!$B$11:'OSW Strength Calculator'!$F$18,'OSW Strength Calculator'!$H$7,'OSW Strength Calculator'!$D$7))/'OSW Strength Calculator'!$C$3)* A5)*'OSW Strength Calculator'!$C$5, INDEX('OSW Strength Calculator'!$B$11:'OSW Strength Calculator'!$F$18,'OSW Strength Calculator'!$H$7,'OSW Strength Calculator'!$F$7) * 'OSW Strength Calculator'!$C$5)</f>
        <v>0</v>
      </c>
    </row>
    <row r="6" spans="1:3">
      <c r="A6" s="2">
        <v>3</v>
      </c>
      <c r="B6" s="3">
        <f>MIN((((('OSW Strength Calculator'!$C$4/1.4142)*INDEX('OSW Strength Calculator'!$B$11:'OSW Strength Calculator'!$F$18,'OSW Strength Calculator'!$G$7,'OSW Strength Calculator'!$D$7))/'OSW Strength Calculator'!$C$3)* A6)*'OSW Strength Calculator'!$C$5, INDEX('OSW Strength Calculator'!$B$11:'OSW Strength Calculator'!$F$18,'OSW Strength Calculator'!$G$7,'OSW Strength Calculator'!$F$7) * 'OSW Strength Calculator'!$C$5)</f>
        <v>3.0008485362749258</v>
      </c>
      <c r="C6" s="3">
        <f>MIN((((('OSW Strength Calculator'!$C$4/1.4142)*INDEX('OSW Strength Calculator'!$B$11:'OSW Strength Calculator'!$F$18,'OSW Strength Calculator'!$H$7,'OSW Strength Calculator'!$D$7))/'OSW Strength Calculator'!$C$3)* A6)*'OSW Strength Calculator'!$C$5, INDEX('OSW Strength Calculator'!$B$11:'OSW Strength Calculator'!$F$18,'OSW Strength Calculator'!$H$7,'OSW Strength Calculator'!$F$7) * 'OSW Strength Calculator'!$C$5)</f>
        <v>0</v>
      </c>
    </row>
    <row r="7" spans="1:3">
      <c r="A7" s="2">
        <v>4</v>
      </c>
      <c r="B7" s="3">
        <f>MIN((((('OSW Strength Calculator'!$C$4/1.4142)*INDEX('OSW Strength Calculator'!$B$11:'OSW Strength Calculator'!$F$18,'OSW Strength Calculator'!$G$7,'OSW Strength Calculator'!$D$7))/'OSW Strength Calculator'!$C$3)* A7)*'OSW Strength Calculator'!$C$5, INDEX('OSW Strength Calculator'!$B$11:'OSW Strength Calculator'!$F$18,'OSW Strength Calculator'!$G$7,'OSW Strength Calculator'!$F$7) * 'OSW Strength Calculator'!$C$5)</f>
        <v>4.001131381699901</v>
      </c>
      <c r="C7" s="3">
        <f>MIN((((('OSW Strength Calculator'!$C$4/1.4142)*INDEX('OSW Strength Calculator'!$B$11:'OSW Strength Calculator'!$F$18,'OSW Strength Calculator'!$H$7,'OSW Strength Calculator'!$D$7))/'OSW Strength Calculator'!$C$3)* A7)*'OSW Strength Calculator'!$C$5, INDEX('OSW Strength Calculator'!$B$11:'OSW Strength Calculator'!$F$18,'OSW Strength Calculator'!$H$7,'OSW Strength Calculator'!$F$7) * 'OSW Strength Calculator'!$C$5)</f>
        <v>0</v>
      </c>
    </row>
    <row r="8" spans="1:3">
      <c r="A8" s="2">
        <v>5</v>
      </c>
      <c r="B8" s="3">
        <f>MIN((((('OSW Strength Calculator'!$C$4/1.4142)*INDEX('OSW Strength Calculator'!$B$11:'OSW Strength Calculator'!$F$18,'OSW Strength Calculator'!$G$7,'OSW Strength Calculator'!$D$7))/'OSW Strength Calculator'!$C$3)* A8)*'OSW Strength Calculator'!$C$5, INDEX('OSW Strength Calculator'!$B$11:'OSW Strength Calculator'!$F$18,'OSW Strength Calculator'!$G$7,'OSW Strength Calculator'!$F$7) * 'OSW Strength Calculator'!$C$5)</f>
        <v>5.0014142271248758</v>
      </c>
      <c r="C8" s="3">
        <f>MIN((((('OSW Strength Calculator'!$C$4/1.4142)*INDEX('OSW Strength Calculator'!$B$11:'OSW Strength Calculator'!$F$18,'OSW Strength Calculator'!$H$7,'OSW Strength Calculator'!$D$7))/'OSW Strength Calculator'!$C$3)* A8)*'OSW Strength Calculator'!$C$5, INDEX('OSW Strength Calculator'!$B$11:'OSW Strength Calculator'!$F$18,'OSW Strength Calculator'!$H$7,'OSW Strength Calculator'!$F$7) * 'OSW Strength Calculator'!$C$5)</f>
        <v>0</v>
      </c>
    </row>
    <row r="9" spans="1:3">
      <c r="A9" s="2">
        <v>6</v>
      </c>
      <c r="B9" s="3">
        <f>MIN((((('OSW Strength Calculator'!$C$4/1.4142)*INDEX('OSW Strength Calculator'!$B$11:'OSW Strength Calculator'!$F$18,'OSW Strength Calculator'!$G$7,'OSW Strength Calculator'!$D$7))/'OSW Strength Calculator'!$C$3)* A9)*'OSW Strength Calculator'!$C$5, INDEX('OSW Strength Calculator'!$B$11:'OSW Strength Calculator'!$F$18,'OSW Strength Calculator'!$G$7,'OSW Strength Calculator'!$F$7) * 'OSW Strength Calculator'!$C$5)</f>
        <v>6.0016970725498515</v>
      </c>
      <c r="C9" s="3">
        <f>MIN((((('OSW Strength Calculator'!$C$4/1.4142)*INDEX('OSW Strength Calculator'!$B$11:'OSW Strength Calculator'!$F$18,'OSW Strength Calculator'!$H$7,'OSW Strength Calculator'!$D$7))/'OSW Strength Calculator'!$C$3)* A9)*'OSW Strength Calculator'!$C$5, INDEX('OSW Strength Calculator'!$B$11:'OSW Strength Calculator'!$F$18,'OSW Strength Calculator'!$H$7,'OSW Strength Calculator'!$F$7) * 'OSW Strength Calculator'!$C$5)</f>
        <v>0</v>
      </c>
    </row>
    <row r="10" spans="1:3">
      <c r="A10" s="2">
        <v>7</v>
      </c>
      <c r="B10" s="3">
        <f>MIN((((('OSW Strength Calculator'!$C$4/1.4142)*INDEX('OSW Strength Calculator'!$B$11:'OSW Strength Calculator'!$F$18,'OSW Strength Calculator'!$G$7,'OSW Strength Calculator'!$D$7))/'OSW Strength Calculator'!$C$3)* A10)*'OSW Strength Calculator'!$C$5, INDEX('OSW Strength Calculator'!$B$11:'OSW Strength Calculator'!$F$18,'OSW Strength Calculator'!$G$7,'OSW Strength Calculator'!$F$7) * 'OSW Strength Calculator'!$C$5)</f>
        <v>7.0019799179748272</v>
      </c>
      <c r="C10" s="3">
        <f>MIN((((('OSW Strength Calculator'!$C$4/1.4142)*INDEX('OSW Strength Calculator'!$B$11:'OSW Strength Calculator'!$F$18,'OSW Strength Calculator'!$H$7,'OSW Strength Calculator'!$D$7))/'OSW Strength Calculator'!$C$3)* A10)*'OSW Strength Calculator'!$C$5, INDEX('OSW Strength Calculator'!$B$11:'OSW Strength Calculator'!$F$18,'OSW Strength Calculator'!$H$7,'OSW Strength Calculator'!$F$7) * 'OSW Strength Calculator'!$C$5)</f>
        <v>0</v>
      </c>
    </row>
    <row r="11" spans="1:3">
      <c r="A11" s="2">
        <v>8</v>
      </c>
      <c r="B11" s="3">
        <f>MIN((((('OSW Strength Calculator'!$C$4/1.4142)*INDEX('OSW Strength Calculator'!$B$11:'OSW Strength Calculator'!$F$18,'OSW Strength Calculator'!$G$7,'OSW Strength Calculator'!$D$7))/'OSW Strength Calculator'!$C$3)* A11)*'OSW Strength Calculator'!$C$5, INDEX('OSW Strength Calculator'!$B$11:'OSW Strength Calculator'!$F$18,'OSW Strength Calculator'!$G$7,'OSW Strength Calculator'!$F$7) * 'OSW Strength Calculator'!$C$5)</f>
        <v>8.002262763399802</v>
      </c>
      <c r="C11" s="3">
        <f>MIN((((('OSW Strength Calculator'!$C$4/1.4142)*INDEX('OSW Strength Calculator'!$B$11:'OSW Strength Calculator'!$F$18,'OSW Strength Calculator'!$H$7,'OSW Strength Calculator'!$D$7))/'OSW Strength Calculator'!$C$3)* A11)*'OSW Strength Calculator'!$C$5, INDEX('OSW Strength Calculator'!$B$11:'OSW Strength Calculator'!$F$18,'OSW Strength Calculator'!$H$7,'OSW Strength Calculator'!$F$7) * 'OSW Strength Calculator'!$C$5)</f>
        <v>0</v>
      </c>
    </row>
    <row r="12" spans="1:3">
      <c r="A12" s="2">
        <v>9</v>
      </c>
      <c r="B12" s="3">
        <f>MIN((((('OSW Strength Calculator'!$C$4/1.4142)*INDEX('OSW Strength Calculator'!$B$11:'OSW Strength Calculator'!$F$18,'OSW Strength Calculator'!$G$7,'OSW Strength Calculator'!$D$7))/'OSW Strength Calculator'!$C$3)* A12)*'OSW Strength Calculator'!$C$5, INDEX('OSW Strength Calculator'!$B$11:'OSW Strength Calculator'!$F$18,'OSW Strength Calculator'!$G$7,'OSW Strength Calculator'!$F$7) * 'OSW Strength Calculator'!$C$5)</f>
        <v>9.0025456088247768</v>
      </c>
      <c r="C12" s="3">
        <f>MIN((((('OSW Strength Calculator'!$C$4/1.4142)*INDEX('OSW Strength Calculator'!$B$11:'OSW Strength Calculator'!$F$18,'OSW Strength Calculator'!$H$7,'OSW Strength Calculator'!$D$7))/'OSW Strength Calculator'!$C$3)* A12)*'OSW Strength Calculator'!$C$5, INDEX('OSW Strength Calculator'!$B$11:'OSW Strength Calculator'!$F$18,'OSW Strength Calculator'!$H$7,'OSW Strength Calculator'!$F$7) * 'OSW Strength Calculator'!$C$5)</f>
        <v>0</v>
      </c>
    </row>
    <row r="13" spans="1:3">
      <c r="A13" s="2">
        <v>10</v>
      </c>
      <c r="B13" s="3">
        <f>MIN((((('OSW Strength Calculator'!$C$4/1.4142)*INDEX('OSW Strength Calculator'!$B$11:'OSW Strength Calculator'!$F$18,'OSW Strength Calculator'!$G$7,'OSW Strength Calculator'!$D$7))/'OSW Strength Calculator'!$C$3)* A13)*'OSW Strength Calculator'!$C$5, INDEX('OSW Strength Calculator'!$B$11:'OSW Strength Calculator'!$F$18,'OSW Strength Calculator'!$G$7,'OSW Strength Calculator'!$F$7) * 'OSW Strength Calculator'!$C$5)</f>
        <v>10.002828454249752</v>
      </c>
      <c r="C13" s="3">
        <f>MIN((((('OSW Strength Calculator'!$C$4/1.4142)*INDEX('OSW Strength Calculator'!$B$11:'OSW Strength Calculator'!$F$18,'OSW Strength Calculator'!$H$7,'OSW Strength Calculator'!$D$7))/'OSW Strength Calculator'!$C$3)* A13)*'OSW Strength Calculator'!$C$5, INDEX('OSW Strength Calculator'!$B$11:'OSW Strength Calculator'!$F$18,'OSW Strength Calculator'!$H$7,'OSW Strength Calculator'!$F$7) * 'OSW Strength Calculator'!$C$5)</f>
        <v>0</v>
      </c>
    </row>
    <row r="14" spans="1:3">
      <c r="A14" s="2">
        <v>11</v>
      </c>
      <c r="B14" s="3">
        <f>MIN((((('OSW Strength Calculator'!$C$4/1.4142)*INDEX('OSW Strength Calculator'!$B$11:'OSW Strength Calculator'!$F$18,'OSW Strength Calculator'!$G$7,'OSW Strength Calculator'!$D$7))/'OSW Strength Calculator'!$C$3)* A14)*'OSW Strength Calculator'!$C$5, INDEX('OSW Strength Calculator'!$B$11:'OSW Strength Calculator'!$F$18,'OSW Strength Calculator'!$G$7,'OSW Strength Calculator'!$F$7) * 'OSW Strength Calculator'!$C$5)</f>
        <v>11.003111299674728</v>
      </c>
      <c r="C14" s="3">
        <f>MIN((((('OSW Strength Calculator'!$C$4/1.4142)*INDEX('OSW Strength Calculator'!$B$11:'OSW Strength Calculator'!$F$18,'OSW Strength Calculator'!$H$7,'OSW Strength Calculator'!$D$7))/'OSW Strength Calculator'!$C$3)* A14)*'OSW Strength Calculator'!$C$5, INDEX('OSW Strength Calculator'!$B$11:'OSW Strength Calculator'!$F$18,'OSW Strength Calculator'!$H$7,'OSW Strength Calculator'!$F$7) * 'OSW Strength Calculator'!$C$5)</f>
        <v>0</v>
      </c>
    </row>
    <row r="15" spans="1:3">
      <c r="A15" s="2">
        <v>12</v>
      </c>
      <c r="B15" s="3">
        <f>MIN((((('OSW Strength Calculator'!$C$4/1.4142)*INDEX('OSW Strength Calculator'!$B$11:'OSW Strength Calculator'!$F$18,'OSW Strength Calculator'!$G$7,'OSW Strength Calculator'!$D$7))/'OSW Strength Calculator'!$C$3)* A15)*'OSW Strength Calculator'!$C$5, INDEX('OSW Strength Calculator'!$B$11:'OSW Strength Calculator'!$F$18,'OSW Strength Calculator'!$G$7,'OSW Strength Calculator'!$F$7) * 'OSW Strength Calculator'!$C$5)</f>
        <v>12.003394145099703</v>
      </c>
      <c r="C15" s="3">
        <f>MIN((((('OSW Strength Calculator'!$C$4/1.4142)*INDEX('OSW Strength Calculator'!$B$11:'OSW Strength Calculator'!$F$18,'OSW Strength Calculator'!$H$7,'OSW Strength Calculator'!$D$7))/'OSW Strength Calculator'!$C$3)* A15)*'OSW Strength Calculator'!$C$5, INDEX('OSW Strength Calculator'!$B$11:'OSW Strength Calculator'!$F$18,'OSW Strength Calculator'!$H$7,'OSW Strength Calculator'!$F$7) * 'OSW Strength Calculator'!$C$5)</f>
        <v>0</v>
      </c>
    </row>
    <row r="16" spans="1:3">
      <c r="A16" s="2">
        <v>13</v>
      </c>
      <c r="B16" s="3">
        <f>MIN((((('OSW Strength Calculator'!$C$4/1.4142)*INDEX('OSW Strength Calculator'!$B$11:'OSW Strength Calculator'!$F$18,'OSW Strength Calculator'!$G$7,'OSW Strength Calculator'!$D$7))/'OSW Strength Calculator'!$C$3)* A16)*'OSW Strength Calculator'!$C$5, INDEX('OSW Strength Calculator'!$B$11:'OSW Strength Calculator'!$F$18,'OSW Strength Calculator'!$G$7,'OSW Strength Calculator'!$F$7) * 'OSW Strength Calculator'!$C$5)</f>
        <v>13.003676990524678</v>
      </c>
      <c r="C16" s="3">
        <f>MIN((((('OSW Strength Calculator'!$C$4/1.4142)*INDEX('OSW Strength Calculator'!$B$11:'OSW Strength Calculator'!$F$18,'OSW Strength Calculator'!$H$7,'OSW Strength Calculator'!$D$7))/'OSW Strength Calculator'!$C$3)* A16)*'OSW Strength Calculator'!$C$5, INDEX('OSW Strength Calculator'!$B$11:'OSW Strength Calculator'!$F$18,'OSW Strength Calculator'!$H$7,'OSW Strength Calculator'!$F$7) * 'OSW Strength Calculator'!$C$5)</f>
        <v>0</v>
      </c>
    </row>
    <row r="17" spans="1:3">
      <c r="A17" s="2">
        <v>14</v>
      </c>
      <c r="B17" s="3">
        <f>MIN((((('OSW Strength Calculator'!$C$4/1.4142)*INDEX('OSW Strength Calculator'!$B$11:'OSW Strength Calculator'!$F$18,'OSW Strength Calculator'!$G$7,'OSW Strength Calculator'!$D$7))/'OSW Strength Calculator'!$C$3)* A17)*'OSW Strength Calculator'!$C$5, INDEX('OSW Strength Calculator'!$B$11:'OSW Strength Calculator'!$F$18,'OSW Strength Calculator'!$G$7,'OSW Strength Calculator'!$F$7) * 'OSW Strength Calculator'!$C$5)</f>
        <v>14.003959835949654</v>
      </c>
      <c r="C17" s="3">
        <f>MIN((((('OSW Strength Calculator'!$C$4/1.4142)*INDEX('OSW Strength Calculator'!$B$11:'OSW Strength Calculator'!$F$18,'OSW Strength Calculator'!$H$7,'OSW Strength Calculator'!$D$7))/'OSW Strength Calculator'!$C$3)* A17)*'OSW Strength Calculator'!$C$5, INDEX('OSW Strength Calculator'!$B$11:'OSW Strength Calculator'!$F$18,'OSW Strength Calculator'!$H$7,'OSW Strength Calculator'!$F$7) * 'OSW Strength Calculator'!$C$5)</f>
        <v>0</v>
      </c>
    </row>
    <row r="18" spans="1:3">
      <c r="A18" s="2">
        <v>15</v>
      </c>
      <c r="B18" s="3">
        <f>MIN((((('OSW Strength Calculator'!$C$4/1.4142)*INDEX('OSW Strength Calculator'!$B$11:'OSW Strength Calculator'!$F$18,'OSW Strength Calculator'!$G$7,'OSW Strength Calculator'!$D$7))/'OSW Strength Calculator'!$C$3)* A18)*'OSW Strength Calculator'!$C$5, INDEX('OSW Strength Calculator'!$B$11:'OSW Strength Calculator'!$F$18,'OSW Strength Calculator'!$G$7,'OSW Strength Calculator'!$F$7) * 'OSW Strength Calculator'!$C$5)</f>
        <v>15.004242681374629</v>
      </c>
      <c r="C18" s="3">
        <f>MIN((((('OSW Strength Calculator'!$C$4/1.4142)*INDEX('OSW Strength Calculator'!$B$11:'OSW Strength Calculator'!$F$18,'OSW Strength Calculator'!$H$7,'OSW Strength Calculator'!$D$7))/'OSW Strength Calculator'!$C$3)* A18)*'OSW Strength Calculator'!$C$5, INDEX('OSW Strength Calculator'!$B$11:'OSW Strength Calculator'!$F$18,'OSW Strength Calculator'!$H$7,'OSW Strength Calculator'!$F$7) * 'OSW Strength Calculator'!$C$5)</f>
        <v>0</v>
      </c>
    </row>
    <row r="19" spans="1:3">
      <c r="A19" s="2">
        <v>16</v>
      </c>
      <c r="B19" s="3">
        <f>MIN((((('OSW Strength Calculator'!$C$4/1.4142)*INDEX('OSW Strength Calculator'!$B$11:'OSW Strength Calculator'!$F$18,'OSW Strength Calculator'!$G$7,'OSW Strength Calculator'!$D$7))/'OSW Strength Calculator'!$C$3)* A19)*'OSW Strength Calculator'!$C$5, INDEX('OSW Strength Calculator'!$B$11:'OSW Strength Calculator'!$F$18,'OSW Strength Calculator'!$G$7,'OSW Strength Calculator'!$F$7) * 'OSW Strength Calculator'!$C$5)</f>
        <v>16.004525526799604</v>
      </c>
      <c r="C19" s="3">
        <f>MIN((((('OSW Strength Calculator'!$C$4/1.4142)*INDEX('OSW Strength Calculator'!$B$11:'OSW Strength Calculator'!$F$18,'OSW Strength Calculator'!$H$7,'OSW Strength Calculator'!$D$7))/'OSW Strength Calculator'!$C$3)* A19)*'OSW Strength Calculator'!$C$5, INDEX('OSW Strength Calculator'!$B$11:'OSW Strength Calculator'!$F$18,'OSW Strength Calculator'!$H$7,'OSW Strength Calculator'!$F$7) * 'OSW Strength Calculator'!$C$5)</f>
        <v>0</v>
      </c>
    </row>
    <row r="20" spans="1:3">
      <c r="A20" s="2">
        <v>17</v>
      </c>
      <c r="B20" s="3">
        <f>MIN((((('OSW Strength Calculator'!$C$4/1.4142)*INDEX('OSW Strength Calculator'!$B$11:'OSW Strength Calculator'!$F$18,'OSW Strength Calculator'!$G$7,'OSW Strength Calculator'!$D$7))/'OSW Strength Calculator'!$C$3)* A20)*'OSW Strength Calculator'!$C$5, INDEX('OSW Strength Calculator'!$B$11:'OSW Strength Calculator'!$F$18,'OSW Strength Calculator'!$G$7,'OSW Strength Calculator'!$F$7) * 'OSW Strength Calculator'!$C$5)</f>
        <v>17.004808372224581</v>
      </c>
      <c r="C20" s="3">
        <f>MIN((((('OSW Strength Calculator'!$C$4/1.4142)*INDEX('OSW Strength Calculator'!$B$11:'OSW Strength Calculator'!$F$18,'OSW Strength Calculator'!$H$7,'OSW Strength Calculator'!$D$7))/'OSW Strength Calculator'!$C$3)* A20)*'OSW Strength Calculator'!$C$5, INDEX('OSW Strength Calculator'!$B$11:'OSW Strength Calculator'!$F$18,'OSW Strength Calculator'!$H$7,'OSW Strength Calculator'!$F$7) * 'OSW Strength Calculator'!$C$5)</f>
        <v>0</v>
      </c>
    </row>
    <row r="21" spans="1:3">
      <c r="A21" s="2">
        <v>18</v>
      </c>
      <c r="B21" s="3">
        <f>MIN((((('OSW Strength Calculator'!$C$4/1.4142)*INDEX('OSW Strength Calculator'!$B$11:'OSW Strength Calculator'!$F$18,'OSW Strength Calculator'!$G$7,'OSW Strength Calculator'!$D$7))/'OSW Strength Calculator'!$C$3)* A21)*'OSW Strength Calculator'!$C$5, INDEX('OSW Strength Calculator'!$B$11:'OSW Strength Calculator'!$F$18,'OSW Strength Calculator'!$G$7,'OSW Strength Calculator'!$F$7) * 'OSW Strength Calculator'!$C$5)</f>
        <v>18.005091217649554</v>
      </c>
      <c r="C21" s="3">
        <f>MIN((((('OSW Strength Calculator'!$C$4/1.4142)*INDEX('OSW Strength Calculator'!$B$11:'OSW Strength Calculator'!$F$18,'OSW Strength Calculator'!$H$7,'OSW Strength Calculator'!$D$7))/'OSW Strength Calculator'!$C$3)* A21)*'OSW Strength Calculator'!$C$5, INDEX('OSW Strength Calculator'!$B$11:'OSW Strength Calculator'!$F$18,'OSW Strength Calculator'!$H$7,'OSW Strength Calculator'!$F$7) * 'OSW Strength Calculator'!$C$5)</f>
        <v>0</v>
      </c>
    </row>
    <row r="22" spans="1:3">
      <c r="A22" s="2">
        <v>19</v>
      </c>
      <c r="B22" s="3">
        <f>MIN((((('OSW Strength Calculator'!$C$4/1.4142)*INDEX('OSW Strength Calculator'!$B$11:'OSW Strength Calculator'!$F$18,'OSW Strength Calculator'!$G$7,'OSW Strength Calculator'!$D$7))/'OSW Strength Calculator'!$C$3)* A22)*'OSW Strength Calculator'!$C$5, INDEX('OSW Strength Calculator'!$B$11:'OSW Strength Calculator'!$F$18,'OSW Strength Calculator'!$G$7,'OSW Strength Calculator'!$F$7) * 'OSW Strength Calculator'!$C$5)</f>
        <v>19.00537406307453</v>
      </c>
      <c r="C22" s="3">
        <f>MIN((((('OSW Strength Calculator'!$C$4/1.4142)*INDEX('OSW Strength Calculator'!$B$11:'OSW Strength Calculator'!$F$18,'OSW Strength Calculator'!$H$7,'OSW Strength Calculator'!$D$7))/'OSW Strength Calculator'!$C$3)* A22)*'OSW Strength Calculator'!$C$5, INDEX('OSW Strength Calculator'!$B$11:'OSW Strength Calculator'!$F$18,'OSW Strength Calculator'!$H$7,'OSW Strength Calculator'!$F$7) * 'OSW Strength Calculator'!$C$5)</f>
        <v>0</v>
      </c>
    </row>
    <row r="23" spans="1:3">
      <c r="A23" s="2">
        <v>20</v>
      </c>
      <c r="B23" s="3">
        <f>MIN((((('OSW Strength Calculator'!$C$4/1.4142)*INDEX('OSW Strength Calculator'!$B$11:'OSW Strength Calculator'!$F$18,'OSW Strength Calculator'!$G$7,'OSW Strength Calculator'!$D$7))/'OSW Strength Calculator'!$C$3)* A23)*'OSW Strength Calculator'!$C$5, INDEX('OSW Strength Calculator'!$B$11:'OSW Strength Calculator'!$F$18,'OSW Strength Calculator'!$G$7,'OSW Strength Calculator'!$F$7) * 'OSW Strength Calculator'!$C$5)</f>
        <v>20.005656908499503</v>
      </c>
      <c r="C23" s="3">
        <f>MIN((((('OSW Strength Calculator'!$C$4/1.4142)*INDEX('OSW Strength Calculator'!$B$11:'OSW Strength Calculator'!$F$18,'OSW Strength Calculator'!$H$7,'OSW Strength Calculator'!$D$7))/'OSW Strength Calculator'!$C$3)* A23)*'OSW Strength Calculator'!$C$5, INDEX('OSW Strength Calculator'!$B$11:'OSW Strength Calculator'!$F$18,'OSW Strength Calculator'!$H$7,'OSW Strength Calculator'!$F$7) * 'OSW Strength Calculator'!$C$5)</f>
        <v>0</v>
      </c>
    </row>
    <row r="24" spans="1:3">
      <c r="A24" s="2">
        <v>21</v>
      </c>
      <c r="B24" s="3">
        <f>MIN((((('OSW Strength Calculator'!$C$4/1.4142)*INDEX('OSW Strength Calculator'!$B$11:'OSW Strength Calculator'!$F$18,'OSW Strength Calculator'!$G$7,'OSW Strength Calculator'!$D$7))/'OSW Strength Calculator'!$C$3)* A24)*'OSW Strength Calculator'!$C$5, INDEX('OSW Strength Calculator'!$B$11:'OSW Strength Calculator'!$F$18,'OSW Strength Calculator'!$G$7,'OSW Strength Calculator'!$F$7) * 'OSW Strength Calculator'!$C$5)</f>
        <v>20.005656908499507</v>
      </c>
      <c r="C24" s="3">
        <f>MIN((((('OSW Strength Calculator'!$C$4/1.4142)*INDEX('OSW Strength Calculator'!$B$11:'OSW Strength Calculator'!$F$18,'OSW Strength Calculator'!$H$7,'OSW Strength Calculator'!$D$7))/'OSW Strength Calculator'!$C$3)* A24)*'OSW Strength Calculator'!$C$5, INDEX('OSW Strength Calculator'!$B$11:'OSW Strength Calculator'!$F$18,'OSW Strength Calculator'!$H$7,'OSW Strength Calculator'!$F$7) * 'OSW Strength Calculator'!$C$5)</f>
        <v>0</v>
      </c>
    </row>
    <row r="25" spans="1:3">
      <c r="A25" s="2">
        <v>22</v>
      </c>
      <c r="B25" s="3">
        <f>MIN((((('OSW Strength Calculator'!$C$4/1.4142)*INDEX('OSW Strength Calculator'!$B$11:'OSW Strength Calculator'!$F$18,'OSW Strength Calculator'!$G$7,'OSW Strength Calculator'!$D$7))/'OSW Strength Calculator'!$C$3)* A25)*'OSW Strength Calculator'!$C$5, INDEX('OSW Strength Calculator'!$B$11:'OSW Strength Calculator'!$F$18,'OSW Strength Calculator'!$G$7,'OSW Strength Calculator'!$F$7) * 'OSW Strength Calculator'!$C$5)</f>
        <v>20.005656908499507</v>
      </c>
      <c r="C25" s="3">
        <f>MIN((((('OSW Strength Calculator'!$C$4/1.4142)*INDEX('OSW Strength Calculator'!$B$11:'OSW Strength Calculator'!$F$18,'OSW Strength Calculator'!$H$7,'OSW Strength Calculator'!$D$7))/'OSW Strength Calculator'!$C$3)* A25)*'OSW Strength Calculator'!$C$5, INDEX('OSW Strength Calculator'!$B$11:'OSW Strength Calculator'!$F$18,'OSW Strength Calculator'!$H$7,'OSW Strength Calculator'!$F$7) * 'OSW Strength Calculator'!$C$5)</f>
        <v>0</v>
      </c>
    </row>
    <row r="26" spans="1:3">
      <c r="A26" s="2">
        <v>23</v>
      </c>
      <c r="B26" s="3">
        <f>MIN((((('OSW Strength Calculator'!$C$4/1.4142)*INDEX('OSW Strength Calculator'!$B$11:'OSW Strength Calculator'!$F$18,'OSW Strength Calculator'!$G$7,'OSW Strength Calculator'!$D$7))/'OSW Strength Calculator'!$C$3)* A26)*'OSW Strength Calculator'!$C$5, INDEX('OSW Strength Calculator'!$B$11:'OSW Strength Calculator'!$F$18,'OSW Strength Calculator'!$G$7,'OSW Strength Calculator'!$F$7) * 'OSW Strength Calculator'!$C$5)</f>
        <v>20.005656908499507</v>
      </c>
      <c r="C26" s="3">
        <f>MIN((((('OSW Strength Calculator'!$C$4/1.4142)*INDEX('OSW Strength Calculator'!$B$11:'OSW Strength Calculator'!$F$18,'OSW Strength Calculator'!$H$7,'OSW Strength Calculator'!$D$7))/'OSW Strength Calculator'!$C$3)* A26)*'OSW Strength Calculator'!$C$5, INDEX('OSW Strength Calculator'!$B$11:'OSW Strength Calculator'!$F$18,'OSW Strength Calculator'!$H$7,'OSW Strength Calculator'!$F$7) * 'OSW Strength Calculator'!$C$5)</f>
        <v>0</v>
      </c>
    </row>
    <row r="27" spans="1:3">
      <c r="A27" s="2">
        <v>24</v>
      </c>
      <c r="B27" s="3">
        <f>MIN((((('OSW Strength Calculator'!$C$4/1.4142)*INDEX('OSW Strength Calculator'!$B$11:'OSW Strength Calculator'!$F$18,'OSW Strength Calculator'!$G$7,'OSW Strength Calculator'!$D$7))/'OSW Strength Calculator'!$C$3)* A27)*'OSW Strength Calculator'!$C$5, INDEX('OSW Strength Calculator'!$B$11:'OSW Strength Calculator'!$F$18,'OSW Strength Calculator'!$G$7,'OSW Strength Calculator'!$F$7) * 'OSW Strength Calculator'!$C$5)</f>
        <v>20.005656908499507</v>
      </c>
      <c r="C27" s="3">
        <f>MIN((((('OSW Strength Calculator'!$C$4/1.4142)*INDEX('OSW Strength Calculator'!$B$11:'OSW Strength Calculator'!$F$18,'OSW Strength Calculator'!$H$7,'OSW Strength Calculator'!$D$7))/'OSW Strength Calculator'!$C$3)* A27)*'OSW Strength Calculator'!$C$5, INDEX('OSW Strength Calculator'!$B$11:'OSW Strength Calculator'!$F$18,'OSW Strength Calculator'!$H$7,'OSW Strength Calculator'!$F$7) * 'OSW Strength Calculator'!$C$5)</f>
        <v>0</v>
      </c>
    </row>
    <row r="28" spans="1:3">
      <c r="A28" s="2">
        <v>25</v>
      </c>
      <c r="B28" s="3">
        <f>MIN((((('OSW Strength Calculator'!$C$4/1.4142)*INDEX('OSW Strength Calculator'!$B$11:'OSW Strength Calculator'!$F$18,'OSW Strength Calculator'!$G$7,'OSW Strength Calculator'!$D$7))/'OSW Strength Calculator'!$C$3)* A28)*'OSW Strength Calculator'!$C$5, INDEX('OSW Strength Calculator'!$B$11:'OSW Strength Calculator'!$F$18,'OSW Strength Calculator'!$G$7,'OSW Strength Calculator'!$F$7) * 'OSW Strength Calculator'!$C$5)</f>
        <v>20.005656908499507</v>
      </c>
      <c r="C28" s="3">
        <f>MIN((((('OSW Strength Calculator'!$C$4/1.4142)*INDEX('OSW Strength Calculator'!$B$11:'OSW Strength Calculator'!$F$18,'OSW Strength Calculator'!$H$7,'OSW Strength Calculator'!$D$7))/'OSW Strength Calculator'!$C$3)* A28)*'OSW Strength Calculator'!$C$5, INDEX('OSW Strength Calculator'!$B$11:'OSW Strength Calculator'!$F$18,'OSW Strength Calculator'!$H$7,'OSW Strength Calculator'!$F$7) * 'OSW Strength Calculator'!$C$5)</f>
        <v>0</v>
      </c>
    </row>
    <row r="29" spans="1:3">
      <c r="A29" s="2">
        <v>26</v>
      </c>
      <c r="B29" s="3">
        <f>MIN((((('OSW Strength Calculator'!$C$4/1.4142)*INDEX('OSW Strength Calculator'!$B$11:'OSW Strength Calculator'!$F$18,'OSW Strength Calculator'!$G$7,'OSW Strength Calculator'!$D$7))/'OSW Strength Calculator'!$C$3)* A29)*'OSW Strength Calculator'!$C$5, INDEX('OSW Strength Calculator'!$B$11:'OSW Strength Calculator'!$F$18,'OSW Strength Calculator'!$G$7,'OSW Strength Calculator'!$F$7) * 'OSW Strength Calculator'!$C$5)</f>
        <v>20.005656908499507</v>
      </c>
      <c r="C29" s="3">
        <f>MIN((((('OSW Strength Calculator'!$C$4/1.4142)*INDEX('OSW Strength Calculator'!$B$11:'OSW Strength Calculator'!$F$18,'OSW Strength Calculator'!$H$7,'OSW Strength Calculator'!$D$7))/'OSW Strength Calculator'!$C$3)* A29)*'OSW Strength Calculator'!$C$5, INDEX('OSW Strength Calculator'!$B$11:'OSW Strength Calculator'!$F$18,'OSW Strength Calculator'!$H$7,'OSW Strength Calculator'!$F$7) * 'OSW Strength Calculator'!$C$5)</f>
        <v>0</v>
      </c>
    </row>
    <row r="30" spans="1:3">
      <c r="A30" s="2">
        <v>27</v>
      </c>
      <c r="B30" s="3">
        <f>MIN((((('OSW Strength Calculator'!$C$4/1.4142)*INDEX('OSW Strength Calculator'!$B$11:'OSW Strength Calculator'!$F$18,'OSW Strength Calculator'!$G$7,'OSW Strength Calculator'!$D$7))/'OSW Strength Calculator'!$C$3)* A30)*'OSW Strength Calculator'!$C$5, INDEX('OSW Strength Calculator'!$B$11:'OSW Strength Calculator'!$F$18,'OSW Strength Calculator'!$G$7,'OSW Strength Calculator'!$F$7) * 'OSW Strength Calculator'!$C$5)</f>
        <v>20.005656908499507</v>
      </c>
      <c r="C30" s="3">
        <f>MIN((((('OSW Strength Calculator'!$C$4/1.4142)*INDEX('OSW Strength Calculator'!$B$11:'OSW Strength Calculator'!$F$18,'OSW Strength Calculator'!$H$7,'OSW Strength Calculator'!$D$7))/'OSW Strength Calculator'!$C$3)* A30)*'OSW Strength Calculator'!$C$5, INDEX('OSW Strength Calculator'!$B$11:'OSW Strength Calculator'!$F$18,'OSW Strength Calculator'!$H$7,'OSW Strength Calculator'!$F$7) * 'OSW Strength Calculator'!$C$5)</f>
        <v>0</v>
      </c>
    </row>
    <row r="31" spans="1:3">
      <c r="A31" s="2">
        <v>28</v>
      </c>
      <c r="B31" s="3">
        <f>MIN((((('OSW Strength Calculator'!$C$4/1.4142)*INDEX('OSW Strength Calculator'!$B$11:'OSW Strength Calculator'!$F$18,'OSW Strength Calculator'!$G$7,'OSW Strength Calculator'!$D$7))/'OSW Strength Calculator'!$C$3)* A31)*'OSW Strength Calculator'!$C$5, INDEX('OSW Strength Calculator'!$B$11:'OSW Strength Calculator'!$F$18,'OSW Strength Calculator'!$G$7,'OSW Strength Calculator'!$F$7) * 'OSW Strength Calculator'!$C$5)</f>
        <v>20.005656908499507</v>
      </c>
      <c r="C31" s="3">
        <f>MIN((((('OSW Strength Calculator'!$C$4/1.4142)*INDEX('OSW Strength Calculator'!$B$11:'OSW Strength Calculator'!$F$18,'OSW Strength Calculator'!$H$7,'OSW Strength Calculator'!$D$7))/'OSW Strength Calculator'!$C$3)* A31)*'OSW Strength Calculator'!$C$5, INDEX('OSW Strength Calculator'!$B$11:'OSW Strength Calculator'!$F$18,'OSW Strength Calculator'!$H$7,'OSW Strength Calculator'!$F$7) * 'OSW Strength Calculator'!$C$5)</f>
        <v>0</v>
      </c>
    </row>
    <row r="32" spans="1:3">
      <c r="A32" s="2">
        <v>29</v>
      </c>
      <c r="B32" s="3">
        <f>MIN((((('OSW Strength Calculator'!$C$4/1.4142)*INDEX('OSW Strength Calculator'!$B$11:'OSW Strength Calculator'!$F$18,'OSW Strength Calculator'!$G$7,'OSW Strength Calculator'!$D$7))/'OSW Strength Calculator'!$C$3)* A32)*'OSW Strength Calculator'!$C$5, INDEX('OSW Strength Calculator'!$B$11:'OSW Strength Calculator'!$F$18,'OSW Strength Calculator'!$G$7,'OSW Strength Calculator'!$F$7) * 'OSW Strength Calculator'!$C$5)</f>
        <v>20.005656908499507</v>
      </c>
      <c r="C32" s="3">
        <f>MIN((((('OSW Strength Calculator'!$C$4/1.4142)*INDEX('OSW Strength Calculator'!$B$11:'OSW Strength Calculator'!$F$18,'OSW Strength Calculator'!$H$7,'OSW Strength Calculator'!$D$7))/'OSW Strength Calculator'!$C$3)* A32)*'OSW Strength Calculator'!$C$5, INDEX('OSW Strength Calculator'!$B$11:'OSW Strength Calculator'!$F$18,'OSW Strength Calculator'!$H$7,'OSW Strength Calculator'!$F$7) * 'OSW Strength Calculator'!$C$5)</f>
        <v>0</v>
      </c>
    </row>
    <row r="33" spans="1:3">
      <c r="A33" s="2">
        <v>30</v>
      </c>
      <c r="B33" s="3">
        <f>MIN((((('OSW Strength Calculator'!$C$4/1.4142)*INDEX('OSW Strength Calculator'!$B$11:'OSW Strength Calculator'!$F$18,'OSW Strength Calculator'!$G$7,'OSW Strength Calculator'!$D$7))/'OSW Strength Calculator'!$C$3)* A33)*'OSW Strength Calculator'!$C$5, INDEX('OSW Strength Calculator'!$B$11:'OSW Strength Calculator'!$F$18,'OSW Strength Calculator'!$G$7,'OSW Strength Calculator'!$F$7) * 'OSW Strength Calculator'!$C$5)</f>
        <v>20.005656908499507</v>
      </c>
      <c r="C33" s="3">
        <f>MIN((((('OSW Strength Calculator'!$C$4/1.4142)*INDEX('OSW Strength Calculator'!$B$11:'OSW Strength Calculator'!$F$18,'OSW Strength Calculator'!$H$7,'OSW Strength Calculator'!$D$7))/'OSW Strength Calculator'!$C$3)* A33)*'OSW Strength Calculator'!$C$5, INDEX('OSW Strength Calculator'!$B$11:'OSW Strength Calculator'!$F$18,'OSW Strength Calculator'!$H$7,'OSW Strength Calculator'!$F$7) * 'OSW Strength Calculator'!$C$5)</f>
        <v>0</v>
      </c>
    </row>
    <row r="34" spans="1:3">
      <c r="A34" s="2">
        <v>31</v>
      </c>
      <c r="B34" s="3">
        <f>MIN((((('OSW Strength Calculator'!$C$4/1.4142)*INDEX('OSW Strength Calculator'!$B$11:'OSW Strength Calculator'!$F$18,'OSW Strength Calculator'!$G$7,'OSW Strength Calculator'!$D$7))/'OSW Strength Calculator'!$C$3)* A34)*'OSW Strength Calculator'!$C$5, INDEX('OSW Strength Calculator'!$B$11:'OSW Strength Calculator'!$F$18,'OSW Strength Calculator'!$G$7,'OSW Strength Calculator'!$F$7) * 'OSW Strength Calculator'!$C$5)</f>
        <v>20.005656908499507</v>
      </c>
      <c r="C34" s="3">
        <f>MIN((((('OSW Strength Calculator'!$C$4/1.4142)*INDEX('OSW Strength Calculator'!$B$11:'OSW Strength Calculator'!$F$18,'OSW Strength Calculator'!$H$7,'OSW Strength Calculator'!$D$7))/'OSW Strength Calculator'!$C$3)* A34)*'OSW Strength Calculator'!$C$5, INDEX('OSW Strength Calculator'!$B$11:'OSW Strength Calculator'!$F$18,'OSW Strength Calculator'!$H$7,'OSW Strength Calculator'!$F$7) * 'OSW Strength Calculator'!$C$5)</f>
        <v>0</v>
      </c>
    </row>
    <row r="35" spans="1:3">
      <c r="A35" s="2">
        <v>32</v>
      </c>
      <c r="B35" s="3">
        <f>MIN((((('OSW Strength Calculator'!$C$4/1.4142)*INDEX('OSW Strength Calculator'!$B$11:'OSW Strength Calculator'!$F$18,'OSW Strength Calculator'!$G$7,'OSW Strength Calculator'!$D$7))/'OSW Strength Calculator'!$C$3)* A35)*'OSW Strength Calculator'!$C$5, INDEX('OSW Strength Calculator'!$B$11:'OSW Strength Calculator'!$F$18,'OSW Strength Calculator'!$G$7,'OSW Strength Calculator'!$F$7) * 'OSW Strength Calculator'!$C$5)</f>
        <v>20.005656908499507</v>
      </c>
      <c r="C35" s="3">
        <f>MIN((((('OSW Strength Calculator'!$C$4/1.4142)*INDEX('OSW Strength Calculator'!$B$11:'OSW Strength Calculator'!$F$18,'OSW Strength Calculator'!$H$7,'OSW Strength Calculator'!$D$7))/'OSW Strength Calculator'!$C$3)* A35)*'OSW Strength Calculator'!$C$5, INDEX('OSW Strength Calculator'!$B$11:'OSW Strength Calculator'!$F$18,'OSW Strength Calculator'!$H$7,'OSW Strength Calculator'!$F$7) * 'OSW Strength Calculator'!$C$5)</f>
        <v>0</v>
      </c>
    </row>
    <row r="36" spans="1:3">
      <c r="A36" s="2">
        <v>33</v>
      </c>
      <c r="B36" s="3">
        <f>MIN((((('OSW Strength Calculator'!$C$4/1.4142)*INDEX('OSW Strength Calculator'!$B$11:'OSW Strength Calculator'!$F$18,'OSW Strength Calculator'!$G$7,'OSW Strength Calculator'!$D$7))/'OSW Strength Calculator'!$C$3)* A36)*'OSW Strength Calculator'!$C$5, INDEX('OSW Strength Calculator'!$B$11:'OSW Strength Calculator'!$F$18,'OSW Strength Calculator'!$G$7,'OSW Strength Calculator'!$F$7) * 'OSW Strength Calculator'!$C$5)</f>
        <v>20.005656908499507</v>
      </c>
      <c r="C36" s="3">
        <f>MIN((((('OSW Strength Calculator'!$C$4/1.4142)*INDEX('OSW Strength Calculator'!$B$11:'OSW Strength Calculator'!$F$18,'OSW Strength Calculator'!$H$7,'OSW Strength Calculator'!$D$7))/'OSW Strength Calculator'!$C$3)* A36)*'OSW Strength Calculator'!$C$5, INDEX('OSW Strength Calculator'!$B$11:'OSW Strength Calculator'!$F$18,'OSW Strength Calculator'!$H$7,'OSW Strength Calculator'!$F$7) * 'OSW Strength Calculator'!$C$5)</f>
        <v>0</v>
      </c>
    </row>
    <row r="37" spans="1:3">
      <c r="A37" s="2">
        <v>34</v>
      </c>
      <c r="B37" s="3">
        <f>MIN((((('OSW Strength Calculator'!$C$4/1.4142)*INDEX('OSW Strength Calculator'!$B$11:'OSW Strength Calculator'!$F$18,'OSW Strength Calculator'!$G$7,'OSW Strength Calculator'!$D$7))/'OSW Strength Calculator'!$C$3)* A37)*'OSW Strength Calculator'!$C$5, INDEX('OSW Strength Calculator'!$B$11:'OSW Strength Calculator'!$F$18,'OSW Strength Calculator'!$G$7,'OSW Strength Calculator'!$F$7) * 'OSW Strength Calculator'!$C$5)</f>
        <v>20.005656908499507</v>
      </c>
      <c r="C37" s="3">
        <f>MIN((((('OSW Strength Calculator'!$C$4/1.4142)*INDEX('OSW Strength Calculator'!$B$11:'OSW Strength Calculator'!$F$18,'OSW Strength Calculator'!$H$7,'OSW Strength Calculator'!$D$7))/'OSW Strength Calculator'!$C$3)* A37)*'OSW Strength Calculator'!$C$5, INDEX('OSW Strength Calculator'!$B$11:'OSW Strength Calculator'!$F$18,'OSW Strength Calculator'!$H$7,'OSW Strength Calculator'!$F$7) * 'OSW Strength Calculator'!$C$5)</f>
        <v>0</v>
      </c>
    </row>
    <row r="38" spans="1:3">
      <c r="A38" s="2">
        <v>35</v>
      </c>
      <c r="B38" s="3">
        <f>MIN((((('OSW Strength Calculator'!$C$4/1.4142)*INDEX('OSW Strength Calculator'!$B$11:'OSW Strength Calculator'!$F$18,'OSW Strength Calculator'!$G$7,'OSW Strength Calculator'!$D$7))/'OSW Strength Calculator'!$C$3)* A38)*'OSW Strength Calculator'!$C$5, INDEX('OSW Strength Calculator'!$B$11:'OSW Strength Calculator'!$F$18,'OSW Strength Calculator'!$G$7,'OSW Strength Calculator'!$F$7) * 'OSW Strength Calculator'!$C$5)</f>
        <v>20.005656908499507</v>
      </c>
      <c r="C38" s="3">
        <f>MIN((((('OSW Strength Calculator'!$C$4/1.4142)*INDEX('OSW Strength Calculator'!$B$11:'OSW Strength Calculator'!$F$18,'OSW Strength Calculator'!$H$7,'OSW Strength Calculator'!$D$7))/'OSW Strength Calculator'!$C$3)* A38)*'OSW Strength Calculator'!$C$5, INDEX('OSW Strength Calculator'!$B$11:'OSW Strength Calculator'!$F$18,'OSW Strength Calculator'!$H$7,'OSW Strength Calculator'!$F$7) * 'OSW Strength Calculator'!$C$5)</f>
        <v>0</v>
      </c>
    </row>
    <row r="39" spans="1:3">
      <c r="A39" s="2">
        <v>36</v>
      </c>
      <c r="B39" s="3">
        <f>MIN((((('OSW Strength Calculator'!$C$4/1.4142)*INDEX('OSW Strength Calculator'!$B$11:'OSW Strength Calculator'!$F$18,'OSW Strength Calculator'!$G$7,'OSW Strength Calculator'!$D$7))/'OSW Strength Calculator'!$C$3)* A39)*'OSW Strength Calculator'!$C$5, INDEX('OSW Strength Calculator'!$B$11:'OSW Strength Calculator'!$F$18,'OSW Strength Calculator'!$G$7,'OSW Strength Calculator'!$F$7) * 'OSW Strength Calculator'!$C$5)</f>
        <v>20.005656908499507</v>
      </c>
      <c r="C39" s="3">
        <f>MIN((((('OSW Strength Calculator'!$C$4/1.4142)*INDEX('OSW Strength Calculator'!$B$11:'OSW Strength Calculator'!$F$18,'OSW Strength Calculator'!$H$7,'OSW Strength Calculator'!$D$7))/'OSW Strength Calculator'!$C$3)* A39)*'OSW Strength Calculator'!$C$5, INDEX('OSW Strength Calculator'!$B$11:'OSW Strength Calculator'!$F$18,'OSW Strength Calculator'!$H$7,'OSW Strength Calculator'!$F$7) * 'OSW Strength Calculator'!$C$5)</f>
        <v>0</v>
      </c>
    </row>
    <row r="40" spans="1:3">
      <c r="A40" s="2">
        <v>37</v>
      </c>
      <c r="B40" s="3">
        <f>MIN((((('OSW Strength Calculator'!$C$4/1.4142)*INDEX('OSW Strength Calculator'!$B$11:'OSW Strength Calculator'!$F$18,'OSW Strength Calculator'!$G$7,'OSW Strength Calculator'!$D$7))/'OSW Strength Calculator'!$C$3)* A40)*'OSW Strength Calculator'!$C$5, INDEX('OSW Strength Calculator'!$B$11:'OSW Strength Calculator'!$F$18,'OSW Strength Calculator'!$G$7,'OSW Strength Calculator'!$F$7) * 'OSW Strength Calculator'!$C$5)</f>
        <v>20.005656908499507</v>
      </c>
      <c r="C40" s="3">
        <f>MIN((((('OSW Strength Calculator'!$C$4/1.4142)*INDEX('OSW Strength Calculator'!$B$11:'OSW Strength Calculator'!$F$18,'OSW Strength Calculator'!$H$7,'OSW Strength Calculator'!$D$7))/'OSW Strength Calculator'!$C$3)* A40)*'OSW Strength Calculator'!$C$5, INDEX('OSW Strength Calculator'!$B$11:'OSW Strength Calculator'!$F$18,'OSW Strength Calculator'!$H$7,'OSW Strength Calculator'!$F$7) * 'OSW Strength Calculator'!$C$5)</f>
        <v>0</v>
      </c>
    </row>
    <row r="41" spans="1:3">
      <c r="A41" s="2">
        <v>38</v>
      </c>
      <c r="B41" s="3">
        <f>MIN((((('OSW Strength Calculator'!$C$4/1.4142)*INDEX('OSW Strength Calculator'!$B$11:'OSW Strength Calculator'!$F$18,'OSW Strength Calculator'!$G$7,'OSW Strength Calculator'!$D$7))/'OSW Strength Calculator'!$C$3)* A41)*'OSW Strength Calculator'!$C$5, INDEX('OSW Strength Calculator'!$B$11:'OSW Strength Calculator'!$F$18,'OSW Strength Calculator'!$G$7,'OSW Strength Calculator'!$F$7) * 'OSW Strength Calculator'!$C$5)</f>
        <v>20.005656908499507</v>
      </c>
      <c r="C41" s="3">
        <f>MIN((((('OSW Strength Calculator'!$C$4/1.4142)*INDEX('OSW Strength Calculator'!$B$11:'OSW Strength Calculator'!$F$18,'OSW Strength Calculator'!$H$7,'OSW Strength Calculator'!$D$7))/'OSW Strength Calculator'!$C$3)* A41)*'OSW Strength Calculator'!$C$5, INDEX('OSW Strength Calculator'!$B$11:'OSW Strength Calculator'!$F$18,'OSW Strength Calculator'!$H$7,'OSW Strength Calculator'!$F$7) * 'OSW Strength Calculator'!$C$5)</f>
        <v>0</v>
      </c>
    </row>
    <row r="42" spans="1:3">
      <c r="A42" s="2">
        <v>39</v>
      </c>
      <c r="B42" s="3">
        <f>MIN((((('OSW Strength Calculator'!$C$4/1.4142)*INDEX('OSW Strength Calculator'!$B$11:'OSW Strength Calculator'!$F$18,'OSW Strength Calculator'!$G$7,'OSW Strength Calculator'!$D$7))/'OSW Strength Calculator'!$C$3)* A42)*'OSW Strength Calculator'!$C$5, INDEX('OSW Strength Calculator'!$B$11:'OSW Strength Calculator'!$F$18,'OSW Strength Calculator'!$G$7,'OSW Strength Calculator'!$F$7) * 'OSW Strength Calculator'!$C$5)</f>
        <v>20.005656908499507</v>
      </c>
      <c r="C42" s="3">
        <f>MIN((((('OSW Strength Calculator'!$C$4/1.4142)*INDEX('OSW Strength Calculator'!$B$11:'OSW Strength Calculator'!$F$18,'OSW Strength Calculator'!$H$7,'OSW Strength Calculator'!$D$7))/'OSW Strength Calculator'!$C$3)* A42)*'OSW Strength Calculator'!$C$5, INDEX('OSW Strength Calculator'!$B$11:'OSW Strength Calculator'!$F$18,'OSW Strength Calculator'!$H$7,'OSW Strength Calculator'!$F$7) * 'OSW Strength Calculator'!$C$5)</f>
        <v>0</v>
      </c>
    </row>
    <row r="43" spans="1:3">
      <c r="A43" s="2">
        <v>40</v>
      </c>
      <c r="B43" s="3">
        <f>MIN((((('OSW Strength Calculator'!$C$4/1.4142)*INDEX('OSW Strength Calculator'!$B$11:'OSW Strength Calculator'!$F$18,'OSW Strength Calculator'!$G$7,'OSW Strength Calculator'!$D$7))/'OSW Strength Calculator'!$C$3)* A43)*'OSW Strength Calculator'!$C$5, INDEX('OSW Strength Calculator'!$B$11:'OSW Strength Calculator'!$F$18,'OSW Strength Calculator'!$G$7,'OSW Strength Calculator'!$F$7) * 'OSW Strength Calculator'!$C$5)</f>
        <v>20.005656908499507</v>
      </c>
      <c r="C43" s="3">
        <f>MIN((((('OSW Strength Calculator'!$C$4/1.4142)*INDEX('OSW Strength Calculator'!$B$11:'OSW Strength Calculator'!$F$18,'OSW Strength Calculator'!$H$7,'OSW Strength Calculator'!$D$7))/'OSW Strength Calculator'!$C$3)* A43)*'OSW Strength Calculator'!$C$5, INDEX('OSW Strength Calculator'!$B$11:'OSW Strength Calculator'!$F$18,'OSW Strength Calculator'!$H$7,'OSW Strength Calculator'!$F$7) * 'OSW Strength Calculator'!$C$5)</f>
        <v>0</v>
      </c>
    </row>
    <row r="44" spans="1:3">
      <c r="A44" s="2">
        <v>41</v>
      </c>
      <c r="B44" s="3">
        <f>MIN((((('OSW Strength Calculator'!$C$4/1.4142)*INDEX('OSW Strength Calculator'!$B$11:'OSW Strength Calculator'!$F$18,'OSW Strength Calculator'!$G$7,'OSW Strength Calculator'!$D$7))/'OSW Strength Calculator'!$C$3)* A44)*'OSW Strength Calculator'!$C$5, INDEX('OSW Strength Calculator'!$B$11:'OSW Strength Calculator'!$F$18,'OSW Strength Calculator'!$G$7,'OSW Strength Calculator'!$F$7) * 'OSW Strength Calculator'!$C$5)</f>
        <v>20.005656908499507</v>
      </c>
      <c r="C44" s="3">
        <f>MIN((((('OSW Strength Calculator'!$C$4/1.4142)*INDEX('OSW Strength Calculator'!$B$11:'OSW Strength Calculator'!$F$18,'OSW Strength Calculator'!$H$7,'OSW Strength Calculator'!$D$7))/'OSW Strength Calculator'!$C$3)* A44)*'OSW Strength Calculator'!$C$5, INDEX('OSW Strength Calculator'!$B$11:'OSW Strength Calculator'!$F$18,'OSW Strength Calculator'!$H$7,'OSW Strength Calculator'!$F$7) * 'OSW Strength Calculator'!$C$5)</f>
        <v>0</v>
      </c>
    </row>
    <row r="45" spans="1:3">
      <c r="A45" s="2">
        <v>42</v>
      </c>
      <c r="B45" s="3">
        <f>MIN((((('OSW Strength Calculator'!$C$4/1.4142)*INDEX('OSW Strength Calculator'!$B$11:'OSW Strength Calculator'!$F$18,'OSW Strength Calculator'!$G$7,'OSW Strength Calculator'!$D$7))/'OSW Strength Calculator'!$C$3)* A45)*'OSW Strength Calculator'!$C$5, INDEX('OSW Strength Calculator'!$B$11:'OSW Strength Calculator'!$F$18,'OSW Strength Calculator'!$G$7,'OSW Strength Calculator'!$F$7) * 'OSW Strength Calculator'!$C$5)</f>
        <v>20.005656908499507</v>
      </c>
      <c r="C45" s="3">
        <f>MIN((((('OSW Strength Calculator'!$C$4/1.4142)*INDEX('OSW Strength Calculator'!$B$11:'OSW Strength Calculator'!$F$18,'OSW Strength Calculator'!$H$7,'OSW Strength Calculator'!$D$7))/'OSW Strength Calculator'!$C$3)* A45)*'OSW Strength Calculator'!$C$5, INDEX('OSW Strength Calculator'!$B$11:'OSW Strength Calculator'!$F$18,'OSW Strength Calculator'!$H$7,'OSW Strength Calculator'!$F$7) * 'OSW Strength Calculator'!$C$5)</f>
        <v>0</v>
      </c>
    </row>
    <row r="46" spans="1:3">
      <c r="A46" s="2">
        <v>43</v>
      </c>
      <c r="B46" s="3">
        <f>MIN((((('OSW Strength Calculator'!$C$4/1.4142)*INDEX('OSW Strength Calculator'!$B$11:'OSW Strength Calculator'!$F$18,'OSW Strength Calculator'!$G$7,'OSW Strength Calculator'!$D$7))/'OSW Strength Calculator'!$C$3)* A46)*'OSW Strength Calculator'!$C$5, INDEX('OSW Strength Calculator'!$B$11:'OSW Strength Calculator'!$F$18,'OSW Strength Calculator'!$G$7,'OSW Strength Calculator'!$F$7) * 'OSW Strength Calculator'!$C$5)</f>
        <v>20.005656908499507</v>
      </c>
      <c r="C46" s="3">
        <f>MIN((((('OSW Strength Calculator'!$C$4/1.4142)*INDEX('OSW Strength Calculator'!$B$11:'OSW Strength Calculator'!$F$18,'OSW Strength Calculator'!$H$7,'OSW Strength Calculator'!$D$7))/'OSW Strength Calculator'!$C$3)* A46)*'OSW Strength Calculator'!$C$5, INDEX('OSW Strength Calculator'!$B$11:'OSW Strength Calculator'!$F$18,'OSW Strength Calculator'!$H$7,'OSW Strength Calculator'!$F$7) * 'OSW Strength Calculator'!$C$5)</f>
        <v>0</v>
      </c>
    </row>
    <row r="47" spans="1:3">
      <c r="A47" s="2">
        <v>44</v>
      </c>
      <c r="B47" s="3">
        <f>MIN((((('OSW Strength Calculator'!$C$4/1.4142)*INDEX('OSW Strength Calculator'!$B$11:'OSW Strength Calculator'!$F$18,'OSW Strength Calculator'!$G$7,'OSW Strength Calculator'!$D$7))/'OSW Strength Calculator'!$C$3)* A47)*'OSW Strength Calculator'!$C$5, INDEX('OSW Strength Calculator'!$B$11:'OSW Strength Calculator'!$F$18,'OSW Strength Calculator'!$G$7,'OSW Strength Calculator'!$F$7) * 'OSW Strength Calculator'!$C$5)</f>
        <v>20.005656908499507</v>
      </c>
      <c r="C47" s="3">
        <f>MIN((((('OSW Strength Calculator'!$C$4/1.4142)*INDEX('OSW Strength Calculator'!$B$11:'OSW Strength Calculator'!$F$18,'OSW Strength Calculator'!$H$7,'OSW Strength Calculator'!$D$7))/'OSW Strength Calculator'!$C$3)* A47)*'OSW Strength Calculator'!$C$5, INDEX('OSW Strength Calculator'!$B$11:'OSW Strength Calculator'!$F$18,'OSW Strength Calculator'!$H$7,'OSW Strength Calculator'!$F$7) * 'OSW Strength Calculator'!$C$5)</f>
        <v>0</v>
      </c>
    </row>
    <row r="48" spans="1:3">
      <c r="A48" s="2">
        <v>45</v>
      </c>
      <c r="B48" s="3">
        <f>MIN((((('OSW Strength Calculator'!$C$4/1.4142)*INDEX('OSW Strength Calculator'!$B$11:'OSW Strength Calculator'!$F$18,'OSW Strength Calculator'!$G$7,'OSW Strength Calculator'!$D$7))/'OSW Strength Calculator'!$C$3)* A48)*'OSW Strength Calculator'!$C$5, INDEX('OSW Strength Calculator'!$B$11:'OSW Strength Calculator'!$F$18,'OSW Strength Calculator'!$G$7,'OSW Strength Calculator'!$F$7) * 'OSW Strength Calculator'!$C$5)</f>
        <v>20.005656908499507</v>
      </c>
      <c r="C48" s="3">
        <f>MIN((((('OSW Strength Calculator'!$C$4/1.4142)*INDEX('OSW Strength Calculator'!$B$11:'OSW Strength Calculator'!$F$18,'OSW Strength Calculator'!$H$7,'OSW Strength Calculator'!$D$7))/'OSW Strength Calculator'!$C$3)* A48)*'OSW Strength Calculator'!$C$5, INDEX('OSW Strength Calculator'!$B$11:'OSW Strength Calculator'!$F$18,'OSW Strength Calculator'!$H$7,'OSW Strength Calculator'!$F$7) * 'OSW Strength Calculator'!$C$5)</f>
        <v>0</v>
      </c>
    </row>
    <row r="49" spans="1:3">
      <c r="A49" s="2">
        <v>46</v>
      </c>
      <c r="B49" s="3">
        <f>MIN((((('OSW Strength Calculator'!$C$4/1.4142)*INDEX('OSW Strength Calculator'!$B$11:'OSW Strength Calculator'!$F$18,'OSW Strength Calculator'!$G$7,'OSW Strength Calculator'!$D$7))/'OSW Strength Calculator'!$C$3)* A49)*'OSW Strength Calculator'!$C$5, INDEX('OSW Strength Calculator'!$B$11:'OSW Strength Calculator'!$F$18,'OSW Strength Calculator'!$G$7,'OSW Strength Calculator'!$F$7) * 'OSW Strength Calculator'!$C$5)</f>
        <v>20.005656908499507</v>
      </c>
      <c r="C49" s="3">
        <f>MIN((((('OSW Strength Calculator'!$C$4/1.4142)*INDEX('OSW Strength Calculator'!$B$11:'OSW Strength Calculator'!$F$18,'OSW Strength Calculator'!$H$7,'OSW Strength Calculator'!$D$7))/'OSW Strength Calculator'!$C$3)* A49)*'OSW Strength Calculator'!$C$5, INDEX('OSW Strength Calculator'!$B$11:'OSW Strength Calculator'!$F$18,'OSW Strength Calculator'!$H$7,'OSW Strength Calculator'!$F$7) * 'OSW Strength Calculator'!$C$5)</f>
        <v>0</v>
      </c>
    </row>
    <row r="50" spans="1:3">
      <c r="A50" s="2">
        <v>47</v>
      </c>
      <c r="B50" s="3">
        <f>MIN((((('OSW Strength Calculator'!$C$4/1.4142)*INDEX('OSW Strength Calculator'!$B$11:'OSW Strength Calculator'!$F$18,'OSW Strength Calculator'!$G$7,'OSW Strength Calculator'!$D$7))/'OSW Strength Calculator'!$C$3)* A50)*'OSW Strength Calculator'!$C$5, INDEX('OSW Strength Calculator'!$B$11:'OSW Strength Calculator'!$F$18,'OSW Strength Calculator'!$G$7,'OSW Strength Calculator'!$F$7) * 'OSW Strength Calculator'!$C$5)</f>
        <v>20.005656908499507</v>
      </c>
      <c r="C50" s="3">
        <f>MIN((((('OSW Strength Calculator'!$C$4/1.4142)*INDEX('OSW Strength Calculator'!$B$11:'OSW Strength Calculator'!$F$18,'OSW Strength Calculator'!$H$7,'OSW Strength Calculator'!$D$7))/'OSW Strength Calculator'!$C$3)* A50)*'OSW Strength Calculator'!$C$5, INDEX('OSW Strength Calculator'!$B$11:'OSW Strength Calculator'!$F$18,'OSW Strength Calculator'!$H$7,'OSW Strength Calculator'!$F$7) * 'OSW Strength Calculator'!$C$5)</f>
        <v>0</v>
      </c>
    </row>
    <row r="51" spans="1:3">
      <c r="A51" s="2">
        <v>48</v>
      </c>
      <c r="B51" s="3">
        <f>MIN((((('OSW Strength Calculator'!$C$4/1.4142)*INDEX('OSW Strength Calculator'!$B$11:'OSW Strength Calculator'!$F$18,'OSW Strength Calculator'!$G$7,'OSW Strength Calculator'!$D$7))/'OSW Strength Calculator'!$C$3)* A51)*'OSW Strength Calculator'!$C$5, INDEX('OSW Strength Calculator'!$B$11:'OSW Strength Calculator'!$F$18,'OSW Strength Calculator'!$G$7,'OSW Strength Calculator'!$F$7) * 'OSW Strength Calculator'!$C$5)</f>
        <v>20.005656908499507</v>
      </c>
      <c r="C51" s="3">
        <f>MIN((((('OSW Strength Calculator'!$C$4/1.4142)*INDEX('OSW Strength Calculator'!$B$11:'OSW Strength Calculator'!$F$18,'OSW Strength Calculator'!$H$7,'OSW Strength Calculator'!$D$7))/'OSW Strength Calculator'!$C$3)* A51)*'OSW Strength Calculator'!$C$5, INDEX('OSW Strength Calculator'!$B$11:'OSW Strength Calculator'!$F$18,'OSW Strength Calculator'!$H$7,'OSW Strength Calculator'!$F$7) * 'OSW Strength Calculator'!$C$5)</f>
        <v>0</v>
      </c>
    </row>
    <row r="52" spans="1:3">
      <c r="A52" s="2">
        <v>49</v>
      </c>
      <c r="B52" s="3">
        <f>MIN((((('OSW Strength Calculator'!$C$4/1.4142)*INDEX('OSW Strength Calculator'!$B$11:'OSW Strength Calculator'!$F$18,'OSW Strength Calculator'!$G$7,'OSW Strength Calculator'!$D$7))/'OSW Strength Calculator'!$C$3)* A52)*'OSW Strength Calculator'!$C$5, INDEX('OSW Strength Calculator'!$B$11:'OSW Strength Calculator'!$F$18,'OSW Strength Calculator'!$G$7,'OSW Strength Calculator'!$F$7) * 'OSW Strength Calculator'!$C$5)</f>
        <v>20.005656908499507</v>
      </c>
      <c r="C52" s="3">
        <f>MIN((((('OSW Strength Calculator'!$C$4/1.4142)*INDEX('OSW Strength Calculator'!$B$11:'OSW Strength Calculator'!$F$18,'OSW Strength Calculator'!$H$7,'OSW Strength Calculator'!$D$7))/'OSW Strength Calculator'!$C$3)* A52)*'OSW Strength Calculator'!$C$5, INDEX('OSW Strength Calculator'!$B$11:'OSW Strength Calculator'!$F$18,'OSW Strength Calculator'!$H$7,'OSW Strength Calculator'!$F$7) * 'OSW Strength Calculator'!$C$5)</f>
        <v>0</v>
      </c>
    </row>
    <row r="53" spans="1:3">
      <c r="A53" s="2">
        <v>50</v>
      </c>
      <c r="B53" s="3">
        <f>MIN((((('OSW Strength Calculator'!$C$4/1.4142)*INDEX('OSW Strength Calculator'!$B$11:'OSW Strength Calculator'!$F$18,'OSW Strength Calculator'!$G$7,'OSW Strength Calculator'!$D$7))/'OSW Strength Calculator'!$C$3)* A53)*'OSW Strength Calculator'!$C$5, INDEX('OSW Strength Calculator'!$B$11:'OSW Strength Calculator'!$F$18,'OSW Strength Calculator'!$G$7,'OSW Strength Calculator'!$F$7) * 'OSW Strength Calculator'!$C$5)</f>
        <v>20.005656908499507</v>
      </c>
      <c r="C53" s="3">
        <f>MIN((((('OSW Strength Calculator'!$C$4/1.4142)*INDEX('OSW Strength Calculator'!$B$11:'OSW Strength Calculator'!$F$18,'OSW Strength Calculator'!$H$7,'OSW Strength Calculator'!$D$7))/'OSW Strength Calculator'!$C$3)* A53)*'OSW Strength Calculator'!$C$5, INDEX('OSW Strength Calculator'!$B$11:'OSW Strength Calculator'!$F$18,'OSW Strength Calculator'!$H$7,'OSW Strength Calculator'!$F$7) * 'OSW Strength Calculator'!$C$5)</f>
        <v>0</v>
      </c>
    </row>
    <row r="54" spans="1:3">
      <c r="A54" s="2">
        <v>51</v>
      </c>
      <c r="B54" s="3">
        <f>MIN((((('OSW Strength Calculator'!$C$4/1.4142)*INDEX('OSW Strength Calculator'!$B$11:'OSW Strength Calculator'!$F$18,'OSW Strength Calculator'!$G$7,'OSW Strength Calculator'!$D$7))/'OSW Strength Calculator'!$C$3)* A54)*'OSW Strength Calculator'!$C$5, INDEX('OSW Strength Calculator'!$B$11:'OSW Strength Calculator'!$F$18,'OSW Strength Calculator'!$G$7,'OSW Strength Calculator'!$F$7) * 'OSW Strength Calculator'!$C$5)</f>
        <v>20.005656908499507</v>
      </c>
      <c r="C54" s="3">
        <f>MIN((((('OSW Strength Calculator'!$C$4/1.4142)*INDEX('OSW Strength Calculator'!$B$11:'OSW Strength Calculator'!$F$18,'OSW Strength Calculator'!$H$7,'OSW Strength Calculator'!$D$7))/'OSW Strength Calculator'!$C$3)* A54)*'OSW Strength Calculator'!$C$5, INDEX('OSW Strength Calculator'!$B$11:'OSW Strength Calculator'!$F$18,'OSW Strength Calculator'!$H$7,'OSW Strength Calculator'!$F$7) * 'OSW Strength Calculator'!$C$5)</f>
        <v>0</v>
      </c>
    </row>
    <row r="55" spans="1:3">
      <c r="A55" s="2">
        <v>52</v>
      </c>
      <c r="B55" s="3">
        <f>MIN((((('OSW Strength Calculator'!$C$4/1.4142)*INDEX('OSW Strength Calculator'!$B$11:'OSW Strength Calculator'!$F$18,'OSW Strength Calculator'!$G$7,'OSW Strength Calculator'!$D$7))/'OSW Strength Calculator'!$C$3)* A55)*'OSW Strength Calculator'!$C$5, INDEX('OSW Strength Calculator'!$B$11:'OSW Strength Calculator'!$F$18,'OSW Strength Calculator'!$G$7,'OSW Strength Calculator'!$F$7) * 'OSW Strength Calculator'!$C$5)</f>
        <v>20.005656908499507</v>
      </c>
      <c r="C55" s="3">
        <f>MIN((((('OSW Strength Calculator'!$C$4/1.4142)*INDEX('OSW Strength Calculator'!$B$11:'OSW Strength Calculator'!$F$18,'OSW Strength Calculator'!$H$7,'OSW Strength Calculator'!$D$7))/'OSW Strength Calculator'!$C$3)* A55)*'OSW Strength Calculator'!$C$5, INDEX('OSW Strength Calculator'!$B$11:'OSW Strength Calculator'!$F$18,'OSW Strength Calculator'!$H$7,'OSW Strength Calculator'!$F$7) * 'OSW Strength Calculator'!$C$5)</f>
        <v>0</v>
      </c>
    </row>
    <row r="56" spans="1:3">
      <c r="A56" s="2">
        <v>53</v>
      </c>
      <c r="B56" s="3">
        <f>MIN((((('OSW Strength Calculator'!$C$4/1.4142)*INDEX('OSW Strength Calculator'!$B$11:'OSW Strength Calculator'!$F$18,'OSW Strength Calculator'!$G$7,'OSW Strength Calculator'!$D$7))/'OSW Strength Calculator'!$C$3)* A56)*'OSW Strength Calculator'!$C$5, INDEX('OSW Strength Calculator'!$B$11:'OSW Strength Calculator'!$F$18,'OSW Strength Calculator'!$G$7,'OSW Strength Calculator'!$F$7) * 'OSW Strength Calculator'!$C$5)</f>
        <v>20.005656908499507</v>
      </c>
      <c r="C56" s="3">
        <f>MIN((((('OSW Strength Calculator'!$C$4/1.4142)*INDEX('OSW Strength Calculator'!$B$11:'OSW Strength Calculator'!$F$18,'OSW Strength Calculator'!$H$7,'OSW Strength Calculator'!$D$7))/'OSW Strength Calculator'!$C$3)* A56)*'OSW Strength Calculator'!$C$5, INDEX('OSW Strength Calculator'!$B$11:'OSW Strength Calculator'!$F$18,'OSW Strength Calculator'!$H$7,'OSW Strength Calculator'!$F$7) * 'OSW Strength Calculator'!$C$5)</f>
        <v>0</v>
      </c>
    </row>
    <row r="57" spans="1:3">
      <c r="A57" s="2">
        <v>54</v>
      </c>
      <c r="B57" s="3">
        <f>MIN((((('OSW Strength Calculator'!$C$4/1.4142)*INDEX('OSW Strength Calculator'!$B$11:'OSW Strength Calculator'!$F$18,'OSW Strength Calculator'!$G$7,'OSW Strength Calculator'!$D$7))/'OSW Strength Calculator'!$C$3)* A57)*'OSW Strength Calculator'!$C$5, INDEX('OSW Strength Calculator'!$B$11:'OSW Strength Calculator'!$F$18,'OSW Strength Calculator'!$G$7,'OSW Strength Calculator'!$F$7) * 'OSW Strength Calculator'!$C$5)</f>
        <v>20.005656908499507</v>
      </c>
      <c r="C57" s="3">
        <f>MIN((((('OSW Strength Calculator'!$C$4/1.4142)*INDEX('OSW Strength Calculator'!$B$11:'OSW Strength Calculator'!$F$18,'OSW Strength Calculator'!$H$7,'OSW Strength Calculator'!$D$7))/'OSW Strength Calculator'!$C$3)* A57)*'OSW Strength Calculator'!$C$5, INDEX('OSW Strength Calculator'!$B$11:'OSW Strength Calculator'!$F$18,'OSW Strength Calculator'!$H$7,'OSW Strength Calculator'!$F$7) * 'OSW Strength Calculator'!$C$5)</f>
        <v>0</v>
      </c>
    </row>
    <row r="58" spans="1:3">
      <c r="A58" s="2">
        <v>55</v>
      </c>
      <c r="B58" s="3">
        <f>MIN((((('OSW Strength Calculator'!$C$4/1.4142)*INDEX('OSW Strength Calculator'!$B$11:'OSW Strength Calculator'!$F$18,'OSW Strength Calculator'!$G$7,'OSW Strength Calculator'!$D$7))/'OSW Strength Calculator'!$C$3)* A58)*'OSW Strength Calculator'!$C$5, INDEX('OSW Strength Calculator'!$B$11:'OSW Strength Calculator'!$F$18,'OSW Strength Calculator'!$G$7,'OSW Strength Calculator'!$F$7) * 'OSW Strength Calculator'!$C$5)</f>
        <v>20.005656908499507</v>
      </c>
      <c r="C58" s="3">
        <f>MIN((((('OSW Strength Calculator'!$C$4/1.4142)*INDEX('OSW Strength Calculator'!$B$11:'OSW Strength Calculator'!$F$18,'OSW Strength Calculator'!$H$7,'OSW Strength Calculator'!$D$7))/'OSW Strength Calculator'!$C$3)* A58)*'OSW Strength Calculator'!$C$5, INDEX('OSW Strength Calculator'!$B$11:'OSW Strength Calculator'!$F$18,'OSW Strength Calculator'!$H$7,'OSW Strength Calculator'!$F$7) * 'OSW Strength Calculator'!$C$5)</f>
        <v>0</v>
      </c>
    </row>
    <row r="59" spans="1:3">
      <c r="A59" s="2">
        <v>56</v>
      </c>
      <c r="B59" s="3">
        <f>MIN((((('OSW Strength Calculator'!$C$4/1.4142)*INDEX('OSW Strength Calculator'!$B$11:'OSW Strength Calculator'!$F$18,'OSW Strength Calculator'!$G$7,'OSW Strength Calculator'!$D$7))/'OSW Strength Calculator'!$C$3)* A59)*'OSW Strength Calculator'!$C$5, INDEX('OSW Strength Calculator'!$B$11:'OSW Strength Calculator'!$F$18,'OSW Strength Calculator'!$G$7,'OSW Strength Calculator'!$F$7) * 'OSW Strength Calculator'!$C$5)</f>
        <v>20.005656908499507</v>
      </c>
      <c r="C59" s="3">
        <f>MIN((((('OSW Strength Calculator'!$C$4/1.4142)*INDEX('OSW Strength Calculator'!$B$11:'OSW Strength Calculator'!$F$18,'OSW Strength Calculator'!$H$7,'OSW Strength Calculator'!$D$7))/'OSW Strength Calculator'!$C$3)* A59)*'OSW Strength Calculator'!$C$5, INDEX('OSW Strength Calculator'!$B$11:'OSW Strength Calculator'!$F$18,'OSW Strength Calculator'!$H$7,'OSW Strength Calculator'!$F$7) * 'OSW Strength Calculator'!$C$5)</f>
        <v>0</v>
      </c>
    </row>
    <row r="60" spans="1:3">
      <c r="A60" s="2">
        <v>57</v>
      </c>
      <c r="B60" s="3">
        <f>MIN((((('OSW Strength Calculator'!$C$4/1.4142)*INDEX('OSW Strength Calculator'!$B$11:'OSW Strength Calculator'!$F$18,'OSW Strength Calculator'!$G$7,'OSW Strength Calculator'!$D$7))/'OSW Strength Calculator'!$C$3)* A60)*'OSW Strength Calculator'!$C$5, INDEX('OSW Strength Calculator'!$B$11:'OSW Strength Calculator'!$F$18,'OSW Strength Calculator'!$G$7,'OSW Strength Calculator'!$F$7) * 'OSW Strength Calculator'!$C$5)</f>
        <v>20.005656908499507</v>
      </c>
      <c r="C60" s="3">
        <f>MIN((((('OSW Strength Calculator'!$C$4/1.4142)*INDEX('OSW Strength Calculator'!$B$11:'OSW Strength Calculator'!$F$18,'OSW Strength Calculator'!$H$7,'OSW Strength Calculator'!$D$7))/'OSW Strength Calculator'!$C$3)* A60)*'OSW Strength Calculator'!$C$5, INDEX('OSW Strength Calculator'!$B$11:'OSW Strength Calculator'!$F$18,'OSW Strength Calculator'!$H$7,'OSW Strength Calculator'!$F$7) * 'OSW Strength Calculator'!$C$5)</f>
        <v>0</v>
      </c>
    </row>
    <row r="61" spans="1:3">
      <c r="A61" s="2">
        <v>58</v>
      </c>
      <c r="B61" s="3">
        <f>MIN((((('OSW Strength Calculator'!$C$4/1.4142)*INDEX('OSW Strength Calculator'!$B$11:'OSW Strength Calculator'!$F$18,'OSW Strength Calculator'!$G$7,'OSW Strength Calculator'!$D$7))/'OSW Strength Calculator'!$C$3)* A61)*'OSW Strength Calculator'!$C$5, INDEX('OSW Strength Calculator'!$B$11:'OSW Strength Calculator'!$F$18,'OSW Strength Calculator'!$G$7,'OSW Strength Calculator'!$F$7) * 'OSW Strength Calculator'!$C$5)</f>
        <v>20.005656908499507</v>
      </c>
      <c r="C61" s="3">
        <f>MIN((((('OSW Strength Calculator'!$C$4/1.4142)*INDEX('OSW Strength Calculator'!$B$11:'OSW Strength Calculator'!$F$18,'OSW Strength Calculator'!$H$7,'OSW Strength Calculator'!$D$7))/'OSW Strength Calculator'!$C$3)* A61)*'OSW Strength Calculator'!$C$5, INDEX('OSW Strength Calculator'!$B$11:'OSW Strength Calculator'!$F$18,'OSW Strength Calculator'!$H$7,'OSW Strength Calculator'!$F$7) * 'OSW Strength Calculator'!$C$5)</f>
        <v>0</v>
      </c>
    </row>
    <row r="62" spans="1:3">
      <c r="A62" s="2">
        <v>59</v>
      </c>
      <c r="B62" s="3">
        <f>MIN((((('OSW Strength Calculator'!$C$4/1.4142)*INDEX('OSW Strength Calculator'!$B$11:'OSW Strength Calculator'!$F$18,'OSW Strength Calculator'!$G$7,'OSW Strength Calculator'!$D$7))/'OSW Strength Calculator'!$C$3)* A62)*'OSW Strength Calculator'!$C$5, INDEX('OSW Strength Calculator'!$B$11:'OSW Strength Calculator'!$F$18,'OSW Strength Calculator'!$G$7,'OSW Strength Calculator'!$F$7) * 'OSW Strength Calculator'!$C$5)</f>
        <v>20.005656908499507</v>
      </c>
      <c r="C62" s="3">
        <f>MIN((((('OSW Strength Calculator'!$C$4/1.4142)*INDEX('OSW Strength Calculator'!$B$11:'OSW Strength Calculator'!$F$18,'OSW Strength Calculator'!$H$7,'OSW Strength Calculator'!$D$7))/'OSW Strength Calculator'!$C$3)* A62)*'OSW Strength Calculator'!$C$5, INDEX('OSW Strength Calculator'!$B$11:'OSW Strength Calculator'!$F$18,'OSW Strength Calculator'!$H$7,'OSW Strength Calculator'!$F$7) * 'OSW Strength Calculator'!$C$5)</f>
        <v>0</v>
      </c>
    </row>
    <row r="63" spans="1:3">
      <c r="A63" s="2">
        <v>60</v>
      </c>
      <c r="B63" s="3">
        <f>MIN((((('OSW Strength Calculator'!$C$4/1.4142)*INDEX('OSW Strength Calculator'!$B$11:'OSW Strength Calculator'!$F$18,'OSW Strength Calculator'!$G$7,'OSW Strength Calculator'!$D$7))/'OSW Strength Calculator'!$C$3)* A63)*'OSW Strength Calculator'!$C$5, INDEX('OSW Strength Calculator'!$B$11:'OSW Strength Calculator'!$F$18,'OSW Strength Calculator'!$G$7,'OSW Strength Calculator'!$F$7) * 'OSW Strength Calculator'!$C$5)</f>
        <v>20.005656908499507</v>
      </c>
      <c r="C63" s="3">
        <f>MIN((((('OSW Strength Calculator'!$C$4/1.4142)*INDEX('OSW Strength Calculator'!$B$11:'OSW Strength Calculator'!$F$18,'OSW Strength Calculator'!$H$7,'OSW Strength Calculator'!$D$7))/'OSW Strength Calculator'!$C$3)* A63)*'OSW Strength Calculator'!$C$5, INDEX('OSW Strength Calculator'!$B$11:'OSW Strength Calculator'!$F$18,'OSW Strength Calculator'!$H$7,'OSW Strength Calculator'!$F$7) * 'OSW Strength Calculator'!$C$5)</f>
        <v>0</v>
      </c>
    </row>
    <row r="64" spans="1:3">
      <c r="C64" s="3"/>
    </row>
    <row r="70" spans="3:3">
      <c r="C70" s="21"/>
    </row>
  </sheetData>
  <pageMargins left="0.75" right="0.75" top="1" bottom="1" header="0.5" footer="0.5"/>
  <pageSetup orientation="portrait" horizontalDpi="4294967292" verticalDpi="4294967292"/>
  <ignoredErrors>
    <ignoredError sqref="B4:C4" emptyCellReference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OSW Strength Calculator</vt:lpstr>
      <vt:lpstr>Specific Actual Forces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Brion Sohn</cp:lastModifiedBy>
  <dcterms:created xsi:type="dcterms:W3CDTF">2017-02-27T19:03:01Z</dcterms:created>
  <dcterms:modified xsi:type="dcterms:W3CDTF">2017-05-01T06:31:33Z</dcterms:modified>
</cp:coreProperties>
</file>